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6.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7.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1b05b7dcf8e9474/Desktop/SEZONA 26/"/>
    </mc:Choice>
  </mc:AlternateContent>
  <xr:revisionPtr revIDLastSave="0" documentId="8_{7BC9A547-2FDC-4250-BFA0-5282BC9215EF}" xr6:coauthVersionLast="47" xr6:coauthVersionMax="47" xr10:uidLastSave="{00000000-0000-0000-0000-000000000000}"/>
  <bookViews>
    <workbookView xWindow="-108" yWindow="-108" windowWidth="23256" windowHeight="12456" xr2:uid="{842D24F4-D42E-439B-8F54-EC16D72AA2AF}"/>
  </bookViews>
  <sheets>
    <sheet name=" TENIS 11 DEČKI " sheetId="18" r:id="rId1"/>
    <sheet name=" TENIS 11 DEKLICE" sheetId="19" r:id="rId2"/>
    <sheet name=" TENIS 10 DEČKI" sheetId="13" r:id="rId3"/>
    <sheet name=" TENIS 10 DEKLICE" sheetId="14" r:id="rId4"/>
    <sheet name="DEČKI - MIDI TENIS" sheetId="22" r:id="rId5"/>
    <sheet name="DEKLICE FIN - MIDI TENIS" sheetId="25" r:id="rId6"/>
    <sheet name="DEČKI - FIN MINI TENIS" sheetId="27" r:id="rId7"/>
    <sheet name="ž MINI RR  A-C" sheetId="28" r:id="rId8"/>
    <sheet name="m round robin A-C" sheetId="20" r:id="rId9"/>
    <sheet name="m round robin D-F" sheetId="21" r:id="rId10"/>
    <sheet name="ž MIDI  A-C" sheetId="23" r:id="rId11"/>
    <sheet name="ž MIDI  D-F" sheetId="24" r:id="rId12"/>
    <sheet name="mINI RR  A-C" sheetId="26" r:id="rId13"/>
  </sheets>
  <externalReferences>
    <externalReference r:id="rId14"/>
    <externalReference r:id="rId15"/>
    <externalReference r:id="rId16"/>
    <externalReference r:id="rId17"/>
  </externalReferences>
  <definedNames>
    <definedName name="_Order1" hidden="1">255</definedName>
    <definedName name="A" localSheetId="2">'[1]m masters 12'!#REF!</definedName>
    <definedName name="A" localSheetId="3">'[1]m masters 12'!#REF!</definedName>
    <definedName name="A" localSheetId="0">'[1]m masters 12'!#REF!</definedName>
    <definedName name="A" localSheetId="1">'[1]m masters 12'!#REF!</definedName>
    <definedName name="A" localSheetId="6">'[1]m masters 12'!#REF!</definedName>
    <definedName name="A" localSheetId="4">'[1]m masters 12'!#REF!</definedName>
    <definedName name="A" localSheetId="5">'[1]m masters 12'!#REF!</definedName>
    <definedName name="A" localSheetId="8">#REF!</definedName>
    <definedName name="A" localSheetId="9">#REF!</definedName>
    <definedName name="A" localSheetId="12">#REF!</definedName>
    <definedName name="A" localSheetId="10">#REF!</definedName>
    <definedName name="A" localSheetId="11">#REF!</definedName>
    <definedName name="A" localSheetId="7">#REF!</definedName>
    <definedName name="A">#REF!</definedName>
    <definedName name="B" localSheetId="2">'[1]m masters 12'!#REF!</definedName>
    <definedName name="B" localSheetId="3">'[1]m masters 12'!#REF!</definedName>
    <definedName name="B" localSheetId="0">'[1]m masters 12'!#REF!</definedName>
    <definedName name="B" localSheetId="1">'[1]m masters 12'!#REF!</definedName>
    <definedName name="B" localSheetId="6">'[1]m masters 12'!#REF!</definedName>
    <definedName name="B" localSheetId="4">'[1]m masters 12'!#REF!</definedName>
    <definedName name="B" localSheetId="5">'[1]m masters 12'!#REF!</definedName>
    <definedName name="B" localSheetId="8">#REF!</definedName>
    <definedName name="B" localSheetId="9">#REF!</definedName>
    <definedName name="B" localSheetId="12">#REF!</definedName>
    <definedName name="B" localSheetId="10">#REF!</definedName>
    <definedName name="B" localSheetId="11">#REF!</definedName>
    <definedName name="B" localSheetId="7">#REF!</definedName>
    <definedName name="B">#REF!</definedName>
    <definedName name="BORUT" localSheetId="2">'[2]m masters 12'!#REF!</definedName>
    <definedName name="BORUT" localSheetId="3">'[2]m masters 12'!#REF!</definedName>
    <definedName name="BORUT" localSheetId="0">'[2]m masters 12'!#REF!</definedName>
    <definedName name="BORUT" localSheetId="1">'[2]m masters 12'!#REF!</definedName>
    <definedName name="BORUT" localSheetId="6">'[2]m masters 12'!#REF!</definedName>
    <definedName name="BORUT" localSheetId="4">'[2]m masters 12'!#REF!</definedName>
    <definedName name="BORUT" localSheetId="5">'[2]m masters 12'!#REF!</definedName>
    <definedName name="BORUT" localSheetId="8">'[2]m masters 12'!#REF!</definedName>
    <definedName name="BORUT" localSheetId="9">'[2]m masters 12'!#REF!</definedName>
    <definedName name="BORUT" localSheetId="12">'[2]m masters 12'!#REF!</definedName>
    <definedName name="BORUT" localSheetId="10">'[2]m masters 12'!#REF!</definedName>
    <definedName name="BORUT" localSheetId="11">'[2]m masters 12'!#REF!</definedName>
    <definedName name="BORUT" localSheetId="7">'[2]m masters 12'!#REF!</definedName>
    <definedName name="BORUT">'[2]m masters 12'!#REF!</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Area" localSheetId="8">'m round robin A-C'!$A$1:$L$30</definedName>
    <definedName name="_xlnm.Print_Area" localSheetId="9">'m round robin D-F'!$A$1:$L$30</definedName>
    <definedName name="_xlnm.Print_Area" localSheetId="12">'mINI RR  A-C'!$A$1:$L$30</definedName>
    <definedName name="_xlnm.Print_Area" localSheetId="10">'ž MIDI  A-C'!$A$1:$L$29</definedName>
    <definedName name="_xlnm.Print_Area" localSheetId="11">'ž MIDI  D-F'!$A$1:$L$29</definedName>
    <definedName name="_xlnm.Print_Area" localSheetId="7">'ž MINI RR  A-C'!$A$1:$L$23</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 i="26" l="1"/>
  <c r="L3" i="26"/>
  <c r="O3" i="26"/>
  <c r="P3" i="26"/>
  <c r="Q3" i="26"/>
  <c r="F4" i="26"/>
  <c r="G4" i="26"/>
  <c r="H4" i="26"/>
  <c r="E5" i="26"/>
  <c r="C9" i="26"/>
  <c r="D9" i="26"/>
  <c r="E9" i="26"/>
  <c r="F9" i="26"/>
  <c r="M9" i="26"/>
  <c r="O9" i="26"/>
  <c r="P9" i="26"/>
  <c r="Q9" i="26"/>
  <c r="R9" i="26"/>
  <c r="X9" i="26"/>
  <c r="Y9" i="26"/>
  <c r="Z9" i="26"/>
  <c r="AA9" i="26"/>
  <c r="AC9" i="26"/>
  <c r="AD9" i="26"/>
  <c r="AE9" i="26"/>
  <c r="AF9" i="26"/>
  <c r="D10" i="26"/>
  <c r="E10" i="26"/>
  <c r="M10" i="26"/>
  <c r="O10" i="26"/>
  <c r="P10" i="26"/>
  <c r="Q10" i="26"/>
  <c r="R10" i="26"/>
  <c r="X10" i="26"/>
  <c r="Y10" i="26"/>
  <c r="Z10" i="26"/>
  <c r="AA10" i="26"/>
  <c r="AB10" i="26"/>
  <c r="AD10" i="26"/>
  <c r="AE10" i="26"/>
  <c r="AF10" i="26"/>
  <c r="C11" i="26"/>
  <c r="D11" i="26"/>
  <c r="E11" i="26"/>
  <c r="F11" i="26"/>
  <c r="M11" i="26"/>
  <c r="O11" i="26"/>
  <c r="P11" i="26"/>
  <c r="Q11" i="26"/>
  <c r="R11" i="26"/>
  <c r="X11" i="26"/>
  <c r="Y11" i="26"/>
  <c r="Z11" i="26"/>
  <c r="AA11" i="26"/>
  <c r="AB11" i="26"/>
  <c r="AC11" i="26"/>
  <c r="AE11" i="26"/>
  <c r="AF11" i="26"/>
  <c r="C12" i="26"/>
  <c r="D12" i="26"/>
  <c r="E12" i="26"/>
  <c r="F12" i="26"/>
  <c r="M12" i="26"/>
  <c r="O12" i="26"/>
  <c r="P12" i="26"/>
  <c r="Q12" i="26"/>
  <c r="R12" i="26"/>
  <c r="X12" i="26"/>
  <c r="Y12" i="26"/>
  <c r="Z12" i="26"/>
  <c r="AA12" i="26"/>
  <c r="AB12" i="26"/>
  <c r="AC12" i="26"/>
  <c r="AD12" i="26"/>
  <c r="AF12" i="26"/>
  <c r="C17" i="26"/>
  <c r="D17" i="26"/>
  <c r="E17" i="26"/>
  <c r="F17" i="26"/>
  <c r="M17" i="26"/>
  <c r="O17" i="26"/>
  <c r="P17" i="26"/>
  <c r="Q17" i="26"/>
  <c r="R17" i="26"/>
  <c r="X17" i="26"/>
  <c r="Y17" i="26"/>
  <c r="Z17" i="26"/>
  <c r="AA17" i="26"/>
  <c r="AC17" i="26"/>
  <c r="AD17" i="26"/>
  <c r="AE17" i="26"/>
  <c r="AF17" i="26"/>
  <c r="C18" i="26"/>
  <c r="D18" i="26"/>
  <c r="E18" i="26"/>
  <c r="F18" i="26"/>
  <c r="M18" i="26"/>
  <c r="O18" i="26"/>
  <c r="P18" i="26"/>
  <c r="Q18" i="26"/>
  <c r="R18" i="26"/>
  <c r="X18" i="26"/>
  <c r="Y18" i="26"/>
  <c r="Z18" i="26"/>
  <c r="AA18" i="26"/>
  <c r="AB18" i="26"/>
  <c r="AD18" i="26"/>
  <c r="AE18" i="26"/>
  <c r="AF18" i="26"/>
  <c r="C19" i="26"/>
  <c r="D19" i="26"/>
  <c r="E19" i="26"/>
  <c r="F19" i="26"/>
  <c r="M19" i="26"/>
  <c r="O19" i="26"/>
  <c r="P19" i="26"/>
  <c r="Q19" i="26"/>
  <c r="R19" i="26"/>
  <c r="X19" i="26"/>
  <c r="Y19" i="26"/>
  <c r="Z19" i="26"/>
  <c r="AA19" i="26"/>
  <c r="AB19" i="26"/>
  <c r="AC19" i="26"/>
  <c r="AE19" i="26"/>
  <c r="AF19" i="26"/>
  <c r="C20" i="26"/>
  <c r="D20" i="26"/>
  <c r="E20" i="26"/>
  <c r="F20" i="26"/>
  <c r="M20" i="26"/>
  <c r="O20" i="26"/>
  <c r="P20" i="26"/>
  <c r="Q20" i="26"/>
  <c r="R20" i="26"/>
  <c r="X20" i="26"/>
  <c r="Y20" i="26"/>
  <c r="Z20" i="26"/>
  <c r="AA20" i="26"/>
  <c r="AB20" i="26"/>
  <c r="AC20" i="26"/>
  <c r="AD20" i="26"/>
  <c r="AF20" i="26"/>
  <c r="C24" i="26"/>
  <c r="D24" i="26"/>
  <c r="E24" i="26"/>
  <c r="F24" i="26"/>
  <c r="M24" i="26"/>
  <c r="O24" i="26"/>
  <c r="P24" i="26"/>
  <c r="Q24" i="26"/>
  <c r="R24" i="26"/>
  <c r="X24" i="26"/>
  <c r="Y24" i="26"/>
  <c r="Z24" i="26"/>
  <c r="AA24" i="26"/>
  <c r="AC24" i="26"/>
  <c r="AD24" i="26"/>
  <c r="AE24" i="26"/>
  <c r="AF24" i="26"/>
  <c r="C25" i="26"/>
  <c r="D25" i="26"/>
  <c r="E25" i="26"/>
  <c r="F25" i="26"/>
  <c r="M25" i="26"/>
  <c r="O25" i="26"/>
  <c r="P25" i="26"/>
  <c r="Q25" i="26"/>
  <c r="R25" i="26"/>
  <c r="X25" i="26"/>
  <c r="Y25" i="26"/>
  <c r="Z25" i="26"/>
  <c r="AA25" i="26"/>
  <c r="AB25" i="26"/>
  <c r="AD25" i="26"/>
  <c r="AE25" i="26"/>
  <c r="AF25" i="26"/>
  <c r="C26" i="26"/>
  <c r="D26" i="26"/>
  <c r="E26" i="26"/>
  <c r="F26" i="26"/>
  <c r="M26" i="26"/>
  <c r="O26" i="26"/>
  <c r="P26" i="26"/>
  <c r="Q26" i="26"/>
  <c r="R26" i="26"/>
  <c r="X26" i="26"/>
  <c r="Y26" i="26"/>
  <c r="Z26" i="26"/>
  <c r="AA26" i="26"/>
  <c r="AB26" i="26"/>
  <c r="AC26" i="26"/>
  <c r="AE26" i="26"/>
  <c r="AF26" i="26"/>
  <c r="C27" i="26"/>
  <c r="D27" i="26"/>
  <c r="E27" i="26"/>
  <c r="F27" i="26"/>
  <c r="M27" i="26"/>
  <c r="O27" i="26"/>
  <c r="P27" i="26"/>
  <c r="Q27" i="26"/>
  <c r="R27" i="26"/>
  <c r="X27" i="26"/>
  <c r="Y27" i="26"/>
  <c r="Z27" i="26"/>
  <c r="AA27" i="26"/>
  <c r="AB27" i="26"/>
  <c r="AC27" i="26"/>
  <c r="AD27" i="26"/>
  <c r="AF27" i="26"/>
  <c r="G29" i="26"/>
  <c r="H29" i="26"/>
  <c r="I29" i="26"/>
  <c r="O2" i="24"/>
  <c r="K3" i="24"/>
  <c r="O3" i="24"/>
  <c r="P3" i="24"/>
  <c r="Q3" i="24"/>
  <c r="F4" i="24"/>
  <c r="G4" i="24"/>
  <c r="H4" i="24"/>
  <c r="E5" i="24"/>
  <c r="C9" i="24"/>
  <c r="D9" i="24"/>
  <c r="E9" i="24"/>
  <c r="F9" i="24"/>
  <c r="M9" i="24"/>
  <c r="O9" i="24"/>
  <c r="P9" i="24"/>
  <c r="Q9" i="24"/>
  <c r="R9" i="24"/>
  <c r="X9" i="24"/>
  <c r="Y9" i="24"/>
  <c r="Z9" i="24"/>
  <c r="AA9" i="24"/>
  <c r="AC9" i="24"/>
  <c r="AD9" i="24"/>
  <c r="AE9" i="24"/>
  <c r="AF9" i="24"/>
  <c r="C10" i="24"/>
  <c r="D10" i="24"/>
  <c r="E10" i="24"/>
  <c r="F10" i="24"/>
  <c r="M10" i="24"/>
  <c r="O10" i="24"/>
  <c r="P10" i="24"/>
  <c r="Q10" i="24"/>
  <c r="R10" i="24"/>
  <c r="X10" i="24"/>
  <c r="Y10" i="24"/>
  <c r="Z10" i="24"/>
  <c r="AA10" i="24"/>
  <c r="AB10" i="24"/>
  <c r="AD10" i="24"/>
  <c r="AE10" i="24"/>
  <c r="AF10" i="24"/>
  <c r="C11" i="24"/>
  <c r="D11" i="24"/>
  <c r="E11" i="24"/>
  <c r="M11" i="24"/>
  <c r="O11" i="24"/>
  <c r="P11" i="24"/>
  <c r="Q11" i="24"/>
  <c r="R11" i="24"/>
  <c r="X11" i="24"/>
  <c r="Y11" i="24"/>
  <c r="Z11" i="24"/>
  <c r="AA11" i="24"/>
  <c r="AB11" i="24"/>
  <c r="AC11" i="24"/>
  <c r="AE11" i="24"/>
  <c r="AF11" i="24"/>
  <c r="C12" i="24"/>
  <c r="D12" i="24"/>
  <c r="E12" i="24"/>
  <c r="M12" i="24"/>
  <c r="O12" i="24"/>
  <c r="P12" i="24"/>
  <c r="Q12" i="24"/>
  <c r="R12" i="24"/>
  <c r="X12" i="24"/>
  <c r="Y12" i="24"/>
  <c r="Z12" i="24"/>
  <c r="AA12" i="24"/>
  <c r="AB12" i="24"/>
  <c r="AC12" i="24"/>
  <c r="AD12" i="24"/>
  <c r="AF12" i="24"/>
  <c r="C16" i="24"/>
  <c r="D16" i="24"/>
  <c r="E16" i="24"/>
  <c r="F16" i="24"/>
  <c r="M16" i="24"/>
  <c r="O16" i="24"/>
  <c r="P16" i="24"/>
  <c r="Q16" i="24"/>
  <c r="R16" i="24"/>
  <c r="X16" i="24"/>
  <c r="Y16" i="24"/>
  <c r="Z16" i="24"/>
  <c r="AA16" i="24"/>
  <c r="AC16" i="24"/>
  <c r="AD16" i="24"/>
  <c r="AE16" i="24"/>
  <c r="AF16" i="24"/>
  <c r="C17" i="24"/>
  <c r="D17" i="24"/>
  <c r="E17" i="24"/>
  <c r="F17" i="24"/>
  <c r="M17" i="24"/>
  <c r="O17" i="24"/>
  <c r="P17" i="24"/>
  <c r="Q17" i="24"/>
  <c r="R17" i="24"/>
  <c r="X17" i="24"/>
  <c r="Y17" i="24"/>
  <c r="Z17" i="24"/>
  <c r="AA17" i="24"/>
  <c r="AB17" i="24"/>
  <c r="AD17" i="24"/>
  <c r="AE17" i="24"/>
  <c r="AF17" i="24"/>
  <c r="C18" i="24"/>
  <c r="D18" i="24"/>
  <c r="E18" i="24"/>
  <c r="F18" i="24"/>
  <c r="M18" i="24"/>
  <c r="O18" i="24"/>
  <c r="P18" i="24"/>
  <c r="Q18" i="24"/>
  <c r="R18" i="24"/>
  <c r="X18" i="24"/>
  <c r="Y18" i="24"/>
  <c r="Z18" i="24"/>
  <c r="AA18" i="24"/>
  <c r="AB18" i="24"/>
  <c r="AC18" i="24"/>
  <c r="AE18" i="24"/>
  <c r="AF18" i="24"/>
  <c r="C19" i="24"/>
  <c r="D19" i="24"/>
  <c r="E19" i="24"/>
  <c r="F19" i="24"/>
  <c r="M19" i="24"/>
  <c r="O19" i="24"/>
  <c r="P19" i="24"/>
  <c r="Q19" i="24"/>
  <c r="R19" i="24"/>
  <c r="X19" i="24"/>
  <c r="Y19" i="24"/>
  <c r="Z19" i="24"/>
  <c r="AA19" i="24"/>
  <c r="AB19" i="24"/>
  <c r="AC19" i="24"/>
  <c r="AD19" i="24"/>
  <c r="AF19" i="24"/>
  <c r="C23" i="24"/>
  <c r="D23" i="24"/>
  <c r="E23" i="24"/>
  <c r="F23" i="24"/>
  <c r="M23" i="24"/>
  <c r="O23" i="24"/>
  <c r="P23" i="24"/>
  <c r="Q23" i="24"/>
  <c r="R23" i="24"/>
  <c r="X23" i="24"/>
  <c r="Y23" i="24"/>
  <c r="Z23" i="24"/>
  <c r="AA23" i="24"/>
  <c r="AC23" i="24"/>
  <c r="AD23" i="24"/>
  <c r="AE23" i="24"/>
  <c r="AF23" i="24"/>
  <c r="C24" i="24"/>
  <c r="D24" i="24"/>
  <c r="E24" i="24"/>
  <c r="F24" i="24"/>
  <c r="M24" i="24"/>
  <c r="O24" i="24"/>
  <c r="P24" i="24"/>
  <c r="Q24" i="24"/>
  <c r="R24" i="24"/>
  <c r="X24" i="24"/>
  <c r="Y24" i="24"/>
  <c r="Z24" i="24"/>
  <c r="AA24" i="24"/>
  <c r="AB24" i="24"/>
  <c r="AD24" i="24"/>
  <c r="AE24" i="24"/>
  <c r="AF24" i="24"/>
  <c r="C25" i="24"/>
  <c r="D25" i="24"/>
  <c r="E25" i="24"/>
  <c r="M25" i="24"/>
  <c r="O25" i="24"/>
  <c r="P25" i="24"/>
  <c r="Q25" i="24"/>
  <c r="R25" i="24"/>
  <c r="X25" i="24"/>
  <c r="Y25" i="24"/>
  <c r="Z25" i="24"/>
  <c r="AA25" i="24"/>
  <c r="AB25" i="24"/>
  <c r="AC25" i="24"/>
  <c r="AE25" i="24"/>
  <c r="AF25" i="24"/>
  <c r="C26" i="24"/>
  <c r="D26" i="24"/>
  <c r="E26" i="24"/>
  <c r="F26" i="24"/>
  <c r="M26" i="24"/>
  <c r="O26" i="24"/>
  <c r="P26" i="24"/>
  <c r="Q26" i="24"/>
  <c r="R26" i="24"/>
  <c r="X26" i="24"/>
  <c r="Y26" i="24"/>
  <c r="Z26" i="24"/>
  <c r="AA26" i="24"/>
  <c r="AB26" i="24"/>
  <c r="AC26" i="24"/>
  <c r="AD26" i="24"/>
  <c r="AF26" i="24"/>
  <c r="G28" i="24"/>
  <c r="H28" i="24"/>
  <c r="I28" i="24"/>
  <c r="O2" i="23"/>
  <c r="K3" i="23"/>
  <c r="O3" i="23"/>
  <c r="P3" i="23"/>
  <c r="Q3" i="23"/>
  <c r="F4" i="23"/>
  <c r="G4" i="23"/>
  <c r="H4" i="23"/>
  <c r="E5" i="23"/>
  <c r="C9" i="23"/>
  <c r="D9" i="23"/>
  <c r="E9" i="23"/>
  <c r="F9" i="23"/>
  <c r="M9" i="23"/>
  <c r="O9" i="23"/>
  <c r="P9" i="23"/>
  <c r="Q9" i="23"/>
  <c r="R9" i="23"/>
  <c r="X9" i="23"/>
  <c r="Y9" i="23"/>
  <c r="Z9" i="23"/>
  <c r="AA9" i="23"/>
  <c r="AC9" i="23"/>
  <c r="AD9" i="23"/>
  <c r="AE9" i="23"/>
  <c r="AF9" i="23"/>
  <c r="C10" i="23"/>
  <c r="D10" i="23"/>
  <c r="E10" i="23"/>
  <c r="F10" i="23"/>
  <c r="M10" i="23"/>
  <c r="O10" i="23"/>
  <c r="P10" i="23"/>
  <c r="Q10" i="23"/>
  <c r="R10" i="23"/>
  <c r="X10" i="23"/>
  <c r="Y10" i="23"/>
  <c r="Z10" i="23"/>
  <c r="AA10" i="23"/>
  <c r="AB10" i="23"/>
  <c r="AD10" i="23"/>
  <c r="AE10" i="23"/>
  <c r="AF10" i="23"/>
  <c r="C11" i="23"/>
  <c r="D11" i="23"/>
  <c r="E11" i="23"/>
  <c r="M11" i="23"/>
  <c r="O11" i="23"/>
  <c r="P11" i="23"/>
  <c r="Q11" i="23"/>
  <c r="R11" i="23"/>
  <c r="X11" i="23"/>
  <c r="Y11" i="23"/>
  <c r="Z11" i="23"/>
  <c r="AA11" i="23"/>
  <c r="AB11" i="23"/>
  <c r="AC11" i="23"/>
  <c r="AE11" i="23"/>
  <c r="AF11" i="23"/>
  <c r="C12" i="23"/>
  <c r="D12" i="23"/>
  <c r="E12" i="23"/>
  <c r="M12" i="23"/>
  <c r="O12" i="23"/>
  <c r="P12" i="23"/>
  <c r="Q12" i="23"/>
  <c r="R12" i="23"/>
  <c r="X12" i="23"/>
  <c r="Y12" i="23"/>
  <c r="Z12" i="23"/>
  <c r="AA12" i="23"/>
  <c r="AB12" i="23"/>
  <c r="AC12" i="23"/>
  <c r="AD12" i="23"/>
  <c r="AF12" i="23"/>
  <c r="C16" i="23"/>
  <c r="D16" i="23"/>
  <c r="E16" i="23"/>
  <c r="F16" i="23"/>
  <c r="M16" i="23"/>
  <c r="O16" i="23"/>
  <c r="P16" i="23"/>
  <c r="Q16" i="23"/>
  <c r="R16" i="23"/>
  <c r="X16" i="23"/>
  <c r="Y16" i="23"/>
  <c r="Z16" i="23"/>
  <c r="AA16" i="23"/>
  <c r="AC16" i="23"/>
  <c r="AD16" i="23"/>
  <c r="AE16" i="23"/>
  <c r="AF16" i="23"/>
  <c r="C17" i="23"/>
  <c r="D17" i="23"/>
  <c r="E17" i="23"/>
  <c r="F17" i="23"/>
  <c r="M17" i="23"/>
  <c r="O17" i="23"/>
  <c r="P17" i="23"/>
  <c r="Q17" i="23"/>
  <c r="R17" i="23"/>
  <c r="X17" i="23"/>
  <c r="Y17" i="23"/>
  <c r="Z17" i="23"/>
  <c r="AA17" i="23"/>
  <c r="AB17" i="23"/>
  <c r="AD17" i="23"/>
  <c r="AE17" i="23"/>
  <c r="AF17" i="23"/>
  <c r="C18" i="23"/>
  <c r="D18" i="23"/>
  <c r="E18" i="23"/>
  <c r="F18" i="23"/>
  <c r="M18" i="23"/>
  <c r="O18" i="23"/>
  <c r="P18" i="23"/>
  <c r="Q18" i="23"/>
  <c r="R18" i="23"/>
  <c r="X18" i="23"/>
  <c r="Y18" i="23"/>
  <c r="Z18" i="23"/>
  <c r="AA18" i="23"/>
  <c r="AB18" i="23"/>
  <c r="AC18" i="23"/>
  <c r="AE18" i="23"/>
  <c r="AF18" i="23"/>
  <c r="C19" i="23"/>
  <c r="D19" i="23"/>
  <c r="E19" i="23"/>
  <c r="F19" i="23"/>
  <c r="M19" i="23"/>
  <c r="O19" i="23"/>
  <c r="P19" i="23"/>
  <c r="Q19" i="23"/>
  <c r="R19" i="23"/>
  <c r="X19" i="23"/>
  <c r="Y19" i="23"/>
  <c r="Z19" i="23"/>
  <c r="AA19" i="23"/>
  <c r="AB19" i="23"/>
  <c r="AC19" i="23"/>
  <c r="AD19" i="23"/>
  <c r="AF19" i="23"/>
  <c r="C23" i="23"/>
  <c r="D23" i="23"/>
  <c r="E23" i="23"/>
  <c r="F23" i="23"/>
  <c r="M23" i="23"/>
  <c r="O23" i="23"/>
  <c r="P23" i="23"/>
  <c r="Q23" i="23"/>
  <c r="R23" i="23"/>
  <c r="X23" i="23"/>
  <c r="Y23" i="23"/>
  <c r="Z23" i="23"/>
  <c r="AA23" i="23"/>
  <c r="AC23" i="23"/>
  <c r="AD23" i="23"/>
  <c r="AE23" i="23"/>
  <c r="AF23" i="23"/>
  <c r="C24" i="23"/>
  <c r="D24" i="23"/>
  <c r="E24" i="23"/>
  <c r="F24" i="23"/>
  <c r="M24" i="23"/>
  <c r="O24" i="23"/>
  <c r="P24" i="23"/>
  <c r="Q24" i="23"/>
  <c r="R24" i="23"/>
  <c r="X24" i="23"/>
  <c r="Y24" i="23"/>
  <c r="Z24" i="23"/>
  <c r="AA24" i="23"/>
  <c r="AB24" i="23"/>
  <c r="AD24" i="23"/>
  <c r="AE24" i="23"/>
  <c r="AF24" i="23"/>
  <c r="C25" i="23"/>
  <c r="D25" i="23"/>
  <c r="E25" i="23"/>
  <c r="M25" i="23"/>
  <c r="O25" i="23"/>
  <c r="P25" i="23"/>
  <c r="Q25" i="23"/>
  <c r="R25" i="23"/>
  <c r="X25" i="23"/>
  <c r="Y25" i="23"/>
  <c r="Z25" i="23"/>
  <c r="AA25" i="23"/>
  <c r="AB25" i="23"/>
  <c r="AC25" i="23"/>
  <c r="AE25" i="23"/>
  <c r="AF25" i="23"/>
  <c r="C26" i="23"/>
  <c r="D26" i="23"/>
  <c r="E26" i="23"/>
  <c r="F26" i="23"/>
  <c r="M26" i="23"/>
  <c r="O26" i="23"/>
  <c r="P26" i="23"/>
  <c r="Q26" i="23"/>
  <c r="R26" i="23"/>
  <c r="X26" i="23"/>
  <c r="Y26" i="23"/>
  <c r="Z26" i="23"/>
  <c r="AA26" i="23"/>
  <c r="AB26" i="23"/>
  <c r="AC26" i="23"/>
  <c r="AD26" i="23"/>
  <c r="AF26" i="23"/>
  <c r="G28" i="23"/>
  <c r="H28" i="23"/>
  <c r="I28" i="23"/>
  <c r="O2" i="21"/>
  <c r="L3" i="21"/>
  <c r="O3" i="21"/>
  <c r="P3" i="21"/>
  <c r="Q3" i="21"/>
  <c r="F4" i="21"/>
  <c r="G4" i="21"/>
  <c r="H4" i="21"/>
  <c r="E5" i="21"/>
  <c r="C9" i="21"/>
  <c r="D9" i="21"/>
  <c r="E9" i="21"/>
  <c r="F9" i="21"/>
  <c r="M9" i="21"/>
  <c r="O9" i="21"/>
  <c r="P9" i="21"/>
  <c r="Q9" i="21"/>
  <c r="R9" i="21"/>
  <c r="X9" i="21"/>
  <c r="Y9" i="21"/>
  <c r="Z9" i="21"/>
  <c r="AA9" i="21"/>
  <c r="AC9" i="21"/>
  <c r="AD9" i="21"/>
  <c r="AE9" i="21"/>
  <c r="AF9" i="21"/>
  <c r="D10" i="21"/>
  <c r="E10" i="21"/>
  <c r="M10" i="21"/>
  <c r="O10" i="21"/>
  <c r="P10" i="21"/>
  <c r="Q10" i="21"/>
  <c r="R10" i="21"/>
  <c r="X10" i="21"/>
  <c r="Y10" i="21"/>
  <c r="Z10" i="21"/>
  <c r="AA10" i="21"/>
  <c r="AB10" i="21"/>
  <c r="AD10" i="21"/>
  <c r="AE10" i="21"/>
  <c r="AF10" i="21"/>
  <c r="C11" i="21"/>
  <c r="D11" i="21"/>
  <c r="E11" i="21"/>
  <c r="F11" i="21"/>
  <c r="M11" i="21"/>
  <c r="O11" i="21"/>
  <c r="P11" i="21"/>
  <c r="Q11" i="21"/>
  <c r="R11" i="21"/>
  <c r="X11" i="21"/>
  <c r="Y11" i="21"/>
  <c r="Z11" i="21"/>
  <c r="AA11" i="21"/>
  <c r="AB11" i="21"/>
  <c r="AC11" i="21"/>
  <c r="AE11" i="21"/>
  <c r="AF11" i="21"/>
  <c r="C12" i="21"/>
  <c r="D12" i="21"/>
  <c r="E12" i="21"/>
  <c r="F12" i="21"/>
  <c r="M12" i="21"/>
  <c r="O12" i="21"/>
  <c r="P12" i="21"/>
  <c r="Q12" i="21"/>
  <c r="R12" i="21"/>
  <c r="X12" i="21"/>
  <c r="Y12" i="21"/>
  <c r="Z12" i="21"/>
  <c r="AA12" i="21"/>
  <c r="AB12" i="21"/>
  <c r="AC12" i="21"/>
  <c r="AD12" i="21"/>
  <c r="AF12" i="21"/>
  <c r="C17" i="21"/>
  <c r="D17" i="21"/>
  <c r="E17" i="21"/>
  <c r="F17" i="21"/>
  <c r="M17" i="21"/>
  <c r="O17" i="21"/>
  <c r="P17" i="21"/>
  <c r="Q17" i="21"/>
  <c r="R17" i="21"/>
  <c r="X17" i="21"/>
  <c r="Y17" i="21"/>
  <c r="Z17" i="21"/>
  <c r="AA17" i="21"/>
  <c r="AC17" i="21"/>
  <c r="AD17" i="21"/>
  <c r="AE17" i="21"/>
  <c r="AF17" i="21"/>
  <c r="C18" i="21"/>
  <c r="D18" i="21"/>
  <c r="E18" i="21"/>
  <c r="F18" i="21"/>
  <c r="M18" i="21"/>
  <c r="O18" i="21"/>
  <c r="P18" i="21"/>
  <c r="Q18" i="21"/>
  <c r="R18" i="21"/>
  <c r="X18" i="21"/>
  <c r="Y18" i="21"/>
  <c r="Z18" i="21"/>
  <c r="AA18" i="21"/>
  <c r="AB18" i="21"/>
  <c r="AD18" i="21"/>
  <c r="AE18" i="21"/>
  <c r="AF18" i="21"/>
  <c r="C19" i="21"/>
  <c r="D19" i="21"/>
  <c r="E19" i="21"/>
  <c r="F19" i="21"/>
  <c r="M19" i="21"/>
  <c r="O19" i="21"/>
  <c r="P19" i="21"/>
  <c r="Q19" i="21"/>
  <c r="R19" i="21"/>
  <c r="X19" i="21"/>
  <c r="Y19" i="21"/>
  <c r="Z19" i="21"/>
  <c r="AA19" i="21"/>
  <c r="AB19" i="21"/>
  <c r="AC19" i="21"/>
  <c r="AE19" i="21"/>
  <c r="AF19" i="21"/>
  <c r="C20" i="21"/>
  <c r="D20" i="21"/>
  <c r="E20" i="21"/>
  <c r="F20" i="21"/>
  <c r="M20" i="21"/>
  <c r="O20" i="21"/>
  <c r="P20" i="21"/>
  <c r="Q20" i="21"/>
  <c r="R20" i="21"/>
  <c r="X20" i="21"/>
  <c r="Y20" i="21"/>
  <c r="Z20" i="21"/>
  <c r="AA20" i="21"/>
  <c r="AB20" i="21"/>
  <c r="AC20" i="21"/>
  <c r="AD20" i="21"/>
  <c r="AF20" i="21"/>
  <c r="C24" i="21"/>
  <c r="D24" i="21"/>
  <c r="E24" i="21"/>
  <c r="F24" i="21"/>
  <c r="M24" i="21"/>
  <c r="O24" i="21"/>
  <c r="P24" i="21"/>
  <c r="Q24" i="21"/>
  <c r="R24" i="21"/>
  <c r="X24" i="21"/>
  <c r="Y24" i="21"/>
  <c r="Z24" i="21"/>
  <c r="AA24" i="21"/>
  <c r="AC24" i="21"/>
  <c r="AD24" i="21"/>
  <c r="AE24" i="21"/>
  <c r="AF24" i="21"/>
  <c r="C25" i="21"/>
  <c r="D25" i="21"/>
  <c r="E25" i="21"/>
  <c r="F25" i="21"/>
  <c r="M25" i="21"/>
  <c r="O25" i="21"/>
  <c r="P25" i="21"/>
  <c r="Q25" i="21"/>
  <c r="R25" i="21"/>
  <c r="X25" i="21"/>
  <c r="Y25" i="21"/>
  <c r="Z25" i="21"/>
  <c r="AA25" i="21"/>
  <c r="AB25" i="21"/>
  <c r="AD25" i="21"/>
  <c r="AE25" i="21"/>
  <c r="AF25" i="21"/>
  <c r="C26" i="21"/>
  <c r="D26" i="21"/>
  <c r="E26" i="21"/>
  <c r="F26" i="21"/>
  <c r="M26" i="21"/>
  <c r="O26" i="21"/>
  <c r="P26" i="21"/>
  <c r="Q26" i="21"/>
  <c r="R26" i="21"/>
  <c r="X26" i="21"/>
  <c r="Y26" i="21"/>
  <c r="Z26" i="21"/>
  <c r="AA26" i="21"/>
  <c r="AB26" i="21"/>
  <c r="AC26" i="21"/>
  <c r="AE26" i="21"/>
  <c r="AF26" i="21"/>
  <c r="C27" i="21"/>
  <c r="D27" i="21"/>
  <c r="E27" i="21"/>
  <c r="F27" i="21"/>
  <c r="M27" i="21"/>
  <c r="O27" i="21"/>
  <c r="P27" i="21"/>
  <c r="Q27" i="21"/>
  <c r="R27" i="21"/>
  <c r="X27" i="21"/>
  <c r="Y27" i="21"/>
  <c r="Z27" i="21"/>
  <c r="AA27" i="21"/>
  <c r="AB27" i="21"/>
  <c r="AC27" i="21"/>
  <c r="AD27" i="21"/>
  <c r="AF27" i="21"/>
  <c r="G29" i="21"/>
  <c r="H29" i="21"/>
  <c r="I29" i="21"/>
  <c r="O2" i="20"/>
  <c r="L3" i="20"/>
  <c r="O3" i="20"/>
  <c r="P3" i="20"/>
  <c r="Q3" i="20"/>
  <c r="F4" i="20"/>
  <c r="G4" i="20"/>
  <c r="H4" i="20"/>
  <c r="E5" i="20"/>
  <c r="C9" i="20"/>
  <c r="D9" i="20"/>
  <c r="E9" i="20"/>
  <c r="F9" i="20"/>
  <c r="M9" i="20"/>
  <c r="O9" i="20"/>
  <c r="P9" i="20"/>
  <c r="Q9" i="20"/>
  <c r="R9" i="20"/>
  <c r="X9" i="20"/>
  <c r="Y9" i="20"/>
  <c r="Z9" i="20"/>
  <c r="AA9" i="20"/>
  <c r="AC9" i="20"/>
  <c r="AD9" i="20"/>
  <c r="AE9" i="20"/>
  <c r="AF9" i="20"/>
  <c r="D10" i="20"/>
  <c r="E10" i="20"/>
  <c r="F10" i="20"/>
  <c r="M10" i="20"/>
  <c r="O10" i="20"/>
  <c r="P10" i="20"/>
  <c r="Q10" i="20"/>
  <c r="R10" i="20"/>
  <c r="X10" i="20"/>
  <c r="Y10" i="20"/>
  <c r="Z10" i="20"/>
  <c r="AA10" i="20"/>
  <c r="AB10" i="20"/>
  <c r="AD10" i="20"/>
  <c r="AE10" i="20"/>
  <c r="AF10" i="20"/>
  <c r="C11" i="20"/>
  <c r="D11" i="20"/>
  <c r="E11" i="20"/>
  <c r="F11" i="20"/>
  <c r="M11" i="20"/>
  <c r="O11" i="20"/>
  <c r="P11" i="20"/>
  <c r="Q11" i="20"/>
  <c r="R11" i="20"/>
  <c r="X11" i="20"/>
  <c r="Y11" i="20"/>
  <c r="Z11" i="20"/>
  <c r="AA11" i="20"/>
  <c r="AB11" i="20"/>
  <c r="AC11" i="20"/>
  <c r="AE11" i="20"/>
  <c r="AF11" i="20"/>
  <c r="C12" i="20"/>
  <c r="D12" i="20"/>
  <c r="E12" i="20"/>
  <c r="F12" i="20"/>
  <c r="M12" i="20"/>
  <c r="O12" i="20"/>
  <c r="P12" i="20"/>
  <c r="Q12" i="20"/>
  <c r="R12" i="20"/>
  <c r="X12" i="20"/>
  <c r="Y12" i="20"/>
  <c r="Z12" i="20"/>
  <c r="AA12" i="20"/>
  <c r="AB12" i="20"/>
  <c r="AC12" i="20"/>
  <c r="AD12" i="20"/>
  <c r="AF12" i="20"/>
  <c r="C17" i="20"/>
  <c r="D17" i="20"/>
  <c r="E17" i="20"/>
  <c r="F17" i="20"/>
  <c r="M17" i="20"/>
  <c r="O17" i="20"/>
  <c r="P17" i="20"/>
  <c r="Q17" i="20"/>
  <c r="R17" i="20"/>
  <c r="X17" i="20"/>
  <c r="Y17" i="20"/>
  <c r="Z17" i="20"/>
  <c r="AA17" i="20"/>
  <c r="AC17" i="20"/>
  <c r="AD17" i="20"/>
  <c r="AE17" i="20"/>
  <c r="AF17" i="20"/>
  <c r="C18" i="20"/>
  <c r="D18" i="20"/>
  <c r="E18" i="20"/>
  <c r="F18" i="20"/>
  <c r="M18" i="20"/>
  <c r="O18" i="20"/>
  <c r="P18" i="20"/>
  <c r="Q18" i="20"/>
  <c r="R18" i="20"/>
  <c r="X18" i="20"/>
  <c r="Y18" i="20"/>
  <c r="Z18" i="20"/>
  <c r="AA18" i="20"/>
  <c r="AB18" i="20"/>
  <c r="AD18" i="20"/>
  <c r="AE18" i="20"/>
  <c r="AF18" i="20"/>
  <c r="C19" i="20"/>
  <c r="D19" i="20"/>
  <c r="E19" i="20"/>
  <c r="F19" i="20"/>
  <c r="M19" i="20"/>
  <c r="O19" i="20"/>
  <c r="P19" i="20"/>
  <c r="Q19" i="20"/>
  <c r="R19" i="20"/>
  <c r="X19" i="20"/>
  <c r="Y19" i="20"/>
  <c r="Z19" i="20"/>
  <c r="AA19" i="20"/>
  <c r="AB19" i="20"/>
  <c r="AC19" i="20"/>
  <c r="AE19" i="20"/>
  <c r="AF19" i="20"/>
  <c r="C20" i="20"/>
  <c r="D20" i="20"/>
  <c r="E20" i="20"/>
  <c r="F20" i="20"/>
  <c r="M20" i="20"/>
  <c r="O20" i="20"/>
  <c r="P20" i="20"/>
  <c r="Q20" i="20"/>
  <c r="R20" i="20"/>
  <c r="X20" i="20"/>
  <c r="Y20" i="20"/>
  <c r="Z20" i="20"/>
  <c r="AA20" i="20"/>
  <c r="AB20" i="20"/>
  <c r="AC20" i="20"/>
  <c r="AD20" i="20"/>
  <c r="AF20" i="20"/>
  <c r="C24" i="20"/>
  <c r="D24" i="20"/>
  <c r="E24" i="20"/>
  <c r="F24" i="20"/>
  <c r="M24" i="20"/>
  <c r="O24" i="20"/>
  <c r="P24" i="20"/>
  <c r="Q24" i="20"/>
  <c r="R24" i="20"/>
  <c r="X24" i="20"/>
  <c r="Y24" i="20"/>
  <c r="Z24" i="20"/>
  <c r="AA24" i="20"/>
  <c r="AC24" i="20"/>
  <c r="AD24" i="20"/>
  <c r="AE24" i="20"/>
  <c r="AF24" i="20"/>
  <c r="C25" i="20"/>
  <c r="D25" i="20"/>
  <c r="E25" i="20"/>
  <c r="F25" i="20"/>
  <c r="M25" i="20"/>
  <c r="O25" i="20"/>
  <c r="P25" i="20"/>
  <c r="Q25" i="20"/>
  <c r="R25" i="20"/>
  <c r="X25" i="20"/>
  <c r="Y25" i="20"/>
  <c r="Z25" i="20"/>
  <c r="AA25" i="20"/>
  <c r="AB25" i="20"/>
  <c r="AD25" i="20"/>
  <c r="AE25" i="20"/>
  <c r="AF25" i="20"/>
  <c r="C26" i="20"/>
  <c r="D26" i="20"/>
  <c r="E26" i="20"/>
  <c r="F26" i="20"/>
  <c r="M26" i="20"/>
  <c r="O26" i="20"/>
  <c r="P26" i="20"/>
  <c r="Q26" i="20"/>
  <c r="R26" i="20"/>
  <c r="X26" i="20"/>
  <c r="Y26" i="20"/>
  <c r="Z26" i="20"/>
  <c r="AA26" i="20"/>
  <c r="AB26" i="20"/>
  <c r="AC26" i="20"/>
  <c r="AE26" i="20"/>
  <c r="AF26" i="20"/>
  <c r="C27" i="20"/>
  <c r="D27" i="20"/>
  <c r="E27" i="20"/>
  <c r="F27" i="20"/>
  <c r="M27" i="20"/>
  <c r="O27" i="20"/>
  <c r="P27" i="20"/>
  <c r="Q27" i="20"/>
  <c r="R27" i="20"/>
  <c r="X27" i="20"/>
  <c r="Y27" i="20"/>
  <c r="Z27" i="20"/>
  <c r="AA27" i="20"/>
  <c r="AB27" i="20"/>
  <c r="AC27" i="20"/>
  <c r="AD27" i="20"/>
  <c r="AF27" i="20"/>
  <c r="G29" i="20"/>
  <c r="H29" i="20"/>
  <c r="I29" i="20"/>
  <c r="O2" i="28"/>
  <c r="K3" i="28"/>
  <c r="O3" i="28"/>
  <c r="P3" i="28"/>
  <c r="Q3" i="28"/>
  <c r="F4" i="28"/>
  <c r="G4" i="28"/>
  <c r="H4" i="28"/>
  <c r="E5" i="28"/>
  <c r="C9" i="28"/>
  <c r="D9" i="28"/>
  <c r="E9" i="28"/>
  <c r="F9" i="28"/>
  <c r="O9" i="28"/>
  <c r="P9" i="28"/>
  <c r="Q9" i="28"/>
  <c r="R9" i="28"/>
  <c r="X9" i="28"/>
  <c r="Y9" i="28"/>
  <c r="Z9" i="28"/>
  <c r="AA9" i="28"/>
  <c r="AC9" i="28"/>
  <c r="AD9" i="28"/>
  <c r="AE9" i="28"/>
  <c r="AF9" i="28"/>
  <c r="C10" i="28"/>
  <c r="D10" i="28"/>
  <c r="E10" i="28"/>
  <c r="F10" i="28"/>
  <c r="O10" i="28"/>
  <c r="P10" i="28"/>
  <c r="Q10" i="28"/>
  <c r="R10" i="28"/>
  <c r="X10" i="28"/>
  <c r="Y10" i="28"/>
  <c r="Z10" i="28"/>
  <c r="AA10" i="28"/>
  <c r="AB10" i="28"/>
  <c r="AD10" i="28"/>
  <c r="AE10" i="28"/>
  <c r="AF10" i="28"/>
  <c r="C11" i="28"/>
  <c r="D11" i="28"/>
  <c r="E11" i="28"/>
  <c r="F11" i="28"/>
  <c r="O11" i="28"/>
  <c r="P11" i="28"/>
  <c r="Q11" i="28"/>
  <c r="R11" i="28"/>
  <c r="X11" i="28"/>
  <c r="Y11" i="28"/>
  <c r="Z11" i="28"/>
  <c r="AA11" i="28"/>
  <c r="AB11" i="28"/>
  <c r="AC11" i="28"/>
  <c r="AE11" i="28"/>
  <c r="AF11" i="28"/>
  <c r="C12" i="28"/>
  <c r="D12" i="28"/>
  <c r="E12" i="28"/>
  <c r="F12" i="28"/>
  <c r="O12" i="28"/>
  <c r="P12" i="28"/>
  <c r="Q12" i="28"/>
  <c r="R12" i="28"/>
  <c r="X12" i="28"/>
  <c r="Y12" i="28"/>
  <c r="Z12" i="28"/>
  <c r="AA12" i="28"/>
  <c r="AB12" i="28"/>
  <c r="AC12" i="28"/>
  <c r="AD12" i="28"/>
  <c r="AF12" i="28"/>
  <c r="D13" i="28"/>
  <c r="E13" i="28"/>
  <c r="F13" i="28"/>
  <c r="C16" i="28"/>
  <c r="M16" i="28"/>
  <c r="O16" i="28"/>
  <c r="P16" i="28"/>
  <c r="Q16" i="28"/>
  <c r="R16" i="28"/>
  <c r="X16" i="28"/>
  <c r="Y16" i="28"/>
  <c r="Z16" i="28"/>
  <c r="AA16" i="28"/>
  <c r="AC16" i="28"/>
  <c r="AD16" i="28"/>
  <c r="AE16" i="28"/>
  <c r="AF16" i="28"/>
  <c r="C17" i="28"/>
  <c r="M17" i="28"/>
  <c r="O17" i="28"/>
  <c r="P17" i="28"/>
  <c r="Q17" i="28"/>
  <c r="R17" i="28"/>
  <c r="X17" i="28"/>
  <c r="Y17" i="28"/>
  <c r="Z17" i="28"/>
  <c r="AA17" i="28"/>
  <c r="AB17" i="28"/>
  <c r="AD17" i="28"/>
  <c r="AE17" i="28"/>
  <c r="AF17" i="28"/>
  <c r="C18" i="28"/>
  <c r="M18" i="28"/>
  <c r="O18" i="28"/>
  <c r="P18" i="28"/>
  <c r="Q18" i="28"/>
  <c r="R18" i="28"/>
  <c r="X18" i="28"/>
  <c r="Y18" i="28"/>
  <c r="Z18" i="28"/>
  <c r="AA18" i="28"/>
  <c r="AB18" i="28"/>
  <c r="AC18" i="28"/>
  <c r="AE18" i="28"/>
  <c r="AF18" i="28"/>
  <c r="C19" i="28"/>
  <c r="D19" i="28"/>
  <c r="E19" i="28"/>
  <c r="F19" i="28"/>
  <c r="M19" i="28"/>
  <c r="O19" i="28"/>
  <c r="P19" i="28"/>
  <c r="Q19" i="28"/>
  <c r="R19" i="28"/>
  <c r="X19" i="28"/>
  <c r="Y19" i="28"/>
  <c r="Z19" i="28"/>
  <c r="AA19" i="28"/>
  <c r="AB19" i="28"/>
  <c r="AC19" i="28"/>
  <c r="AD19" i="28"/>
  <c r="AF19" i="28"/>
  <c r="G22" i="28"/>
  <c r="H22" i="28"/>
  <c r="I2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82B0597B-DF85-4FD5-9506-3696B6FF1C8F}">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r>
          <rPr>
            <sz val="20"/>
            <color indexed="81"/>
            <rFont val="Tahoma"/>
            <family val="2"/>
          </rPr>
          <t>V tretjo tabelo praviloma ne pišemo ničesar, saj bi se morale točke v to tabelo prenašati same (avtomatsko) pod pogojem, da ste za vnos podatkov uporabili jakostno lestvico in registracije za sodnike - PODATKOV TOREJ NE SMETE VEČ VNAŠATI ROČNO!!!!
Izračunavanje točk za jakostno lestvico TZS za zmage v RR še ni uradno, začelo naj bi se s 1.11.2007, cela zadeva pa je v fazi vnašanja, saj bo potrebno 1.11.2007 objaviti lestvico po novem načinu izračunavanja točk.</t>
        </r>
      </text>
    </comment>
    <comment ref="K9" authorId="0" shapeId="0" xr:uid="{CF91E500-330E-4935-95B6-977B140BC75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19501F0A-15D3-4775-8353-6229111C5EBF}">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E237A5BC-5833-4F72-85AD-C4FF13A8591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C52362F4-54B5-424C-9697-597C04234E40}">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6" authorId="0" shapeId="0" xr:uid="{B39CFD78-8C44-43BD-9210-8A6A0E6068C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F3F792D7-A6A1-479F-A31E-033E04A6B70C}">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CD30653D-C281-4477-AF25-E50215678539}">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AD6B4E82-B629-4A15-AE3C-9325882675B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8E0F148E-AAF2-4B6F-BEB3-721DAF67CED4}">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text>
    </comment>
    <comment ref="K9" authorId="0" shapeId="0" xr:uid="{774D62AA-4DD2-434A-A407-0D6D6D9F2F7C}">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56D2C62B-0CA2-406A-9442-EED5705249F7}">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00F18040-822F-4B5D-9A24-7ACB18273135}">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3E6C9594-AD2E-4D08-94E5-F1920024F6D6}">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72ED2B75-FBE2-493E-86D4-D1D83BEB61D5}">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2AD389D8-5058-4A21-B448-B4C330BD7D4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A744321A-1670-41F0-985A-0817C75E3D9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0" authorId="0" shapeId="0" xr:uid="{91288809-9A08-4E74-AB77-2300E750938B}">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4" authorId="0" shapeId="0" xr:uid="{F7B632DC-4129-44A5-A5BD-ACBAA79C4F97}">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5" authorId="0" shapeId="0" xr:uid="{D0D713D8-3C37-4A7B-AA47-51BE00A2806F}">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6" authorId="0" shapeId="0" xr:uid="{460C3D07-0BC3-4E0D-8327-4DF569D2B43E}">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7" authorId="0" shapeId="0" xr:uid="{3DCFD84D-2DCA-4E72-967C-035AE09CEAE7}">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0866EE08-892A-4661-BDEA-58A5FCD5D479}">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text>
    </comment>
    <comment ref="K9" authorId="0" shapeId="0" xr:uid="{0CA1BC87-7AE5-41B4-9E81-5ECCA9FDA16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8EB5DBD1-449C-446B-BDFD-0964265E16B5}">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48F02DC3-B57D-4D9B-956D-CFFE7790AD1A}">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A2A8ADB3-5DD6-4BCB-90E0-ECCE6FF827FA}">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24D0C755-F423-4685-A074-637466AC29CB}">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A0F6D4BD-BADC-444F-9D03-0956F08CCCE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9C2E5567-87AD-45F0-ADE7-56688232FFB6}">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0" authorId="0" shapeId="0" xr:uid="{DE2BBCC3-CFA3-49A7-8199-4C80004DC98A}">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4" authorId="0" shapeId="0" xr:uid="{4876B064-F7AD-4472-8BA6-73D6939A6C28}">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5" authorId="0" shapeId="0" xr:uid="{93DAB696-5241-446D-9181-E8C5231B731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6" authorId="0" shapeId="0" xr:uid="{CAF854B7-4A05-46D3-BE78-03CCBBAF6D8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7" authorId="0" shapeId="0" xr:uid="{D2CDB3EB-4BD8-4737-9191-7984E28EF425}">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9F868A9F-1AFF-4CBD-9DE3-2F96B9EF7122}">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r>
          <rPr>
            <sz val="20"/>
            <color indexed="81"/>
            <rFont val="Tahoma"/>
            <family val="2"/>
          </rPr>
          <t>V tretjo tabelo praviloma ne pišemo ničesar, saj bi se morale točke v to tabelo prenašati same (avtomatsko) pod pogojem, da ste za vnos podatkov uporabili jakostno lestvico in registracije za sodnike - PODATKOV TOREJ NE SMETE VEČ VNAŠATI ROČNO!!!!
Izračunavanje točk za jakostno lestvico TZS za zmage v RR še ni uradno, začelo naj bi se s 1.11.2007, cela zadeva pa je v fazi vnašanja, saj bo potrebno 1.11.2007 objaviti lestvico po novem načinu izračunavanja točk.</t>
        </r>
      </text>
    </comment>
    <comment ref="K9" authorId="0" shapeId="0" xr:uid="{29D28118-264A-476B-98BC-E6BD879602DF}">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DD71E8FC-4341-490E-9D8A-4B451569E5D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67F704F3-DA30-4588-A3B2-1D3D3277F20B}">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06EB0F13-BE26-4443-BF28-9A0DA06D3D62}">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6" authorId="0" shapeId="0" xr:uid="{C5F206CA-ED5E-4E51-B6BD-4EF672B72746}">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CC4F919A-6F51-48BF-AD80-6E5F2C76ECAF}">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6A012587-FFAF-44E3-94BC-A8512CFE3DCA}">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03AB727A-8A5F-4F15-9755-AFCAF67EF670}">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3" authorId="0" shapeId="0" xr:uid="{B3E40B09-26FA-4594-B794-5A8ED91866A7}">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4" authorId="0" shapeId="0" xr:uid="{F375CB20-F3BC-40A3-9EE4-079E5EE8EA36}">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5" authorId="0" shapeId="0" xr:uid="{106F6BD4-DD7E-4D33-9075-DA193557909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6" authorId="0" shapeId="0" xr:uid="{EFFA42E2-2865-4E0B-9544-22A5DA11BFAE}">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C531733D-43CD-48E7-A2F8-891AD85A4F11}">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r>
          <rPr>
            <sz val="20"/>
            <color indexed="81"/>
            <rFont val="Tahoma"/>
            <family val="2"/>
          </rPr>
          <t>V tretjo tabelo praviloma ne pišemo ničesar, saj bi se morale točke v to tabelo prenašati same (avtomatsko) pod pogojem, da ste za vnos podatkov uporabili jakostno lestvico in registracije za sodnike - PODATKOV TOREJ NE SMETE VEČ VNAŠATI ROČNO!!!!
Izračunavanje točk za jakostno lestvico TZS za zmage v RR še ni uradno, začelo naj bi se s 1.11.2007, cela zadeva pa je v fazi vnašanja, saj bo potrebno 1.11.2007 objaviti lestvico po novem načinu izračunavanja točk.</t>
        </r>
      </text>
    </comment>
    <comment ref="K9" authorId="0" shapeId="0" xr:uid="{EE6BBD37-F17B-44E3-A5FF-27F181405A42}">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FC94D836-39F5-4134-BE37-C7555A6021C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68B7B1EC-C98D-4538-98E9-EFD24A997610}">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C8BF0387-F998-4294-B6EA-2889473A5265}">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6" authorId="0" shapeId="0" xr:uid="{48B62CDC-C021-4B33-9868-6C6D8A947129}">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A8F64B7B-325B-4AD6-B188-FF941833D0D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9F0E1E08-1834-47CB-B5ED-597C5C16FA72}">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B83E3F3E-4E79-42E1-B044-5BE422CA8DD2}">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3" authorId="0" shapeId="0" xr:uid="{08BBBA79-A6D1-4D56-B07D-46A2D2589BFF}">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4" authorId="0" shapeId="0" xr:uid="{7EAFA70E-8D4C-4A3C-9FC8-DF81B3A7F94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5" authorId="0" shapeId="0" xr:uid="{375DB5EF-D84B-414B-B003-8A9E2D24CB14}">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6" authorId="0" shapeId="0" xr:uid="{EEFEF4E4-924F-4F26-A7F4-30B51FB9B6D7}">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mta</author>
  </authors>
  <commentList>
    <comment ref="O7" authorId="0" shapeId="0" xr:uid="{EEB0153A-435A-42DF-9511-AD785710EE68}">
      <text>
        <r>
          <rPr>
            <sz val="20"/>
            <color indexed="81"/>
            <rFont val="Tahoma"/>
            <family val="2"/>
          </rPr>
          <t xml:space="preserve">Če igralec, ki je v 1. vrstici svoje skupine, premaga igralca, ki je v 3. vrstici, v polji U8 in S10 vnesemo številko 1. Če igralec, ki je v 3. vrstici, premaga igralca, ki je v 1. vrstici, v polji U8 in S10 vnesemo številko 3. Če v omenjeni polji vnesemo različni številki, se polji obarvata (različna polja, ki sodijo skupaj, se obarvajo različno). Ko napako popravimo, se polji obarvata belo.
Če se dvoboj med omenjenima igralcema ne začne zaradi poškodbe igralca, ki je v 1. vrstici, zmagovalec je potemtakem igralec, ki je v 3. vrstici, vnesemo v zgoraj omenjeni polji 3bb (v obratnem primeru pa 1bb).
</t>
        </r>
        <r>
          <rPr>
            <sz val="8"/>
            <color indexed="81"/>
            <rFont val="Tahoma"/>
            <family val="2"/>
            <charset val="238"/>
          </rPr>
          <t xml:space="preserve">
</t>
        </r>
      </text>
    </comment>
    <comment ref="K9" authorId="0" shapeId="0" xr:uid="{EB38D7BD-8E73-4777-A2BC-8926FFB902E1}">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0" authorId="0" shapeId="0" xr:uid="{EBC649B0-EF98-4087-B92F-B361CEE3ABBC}">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1" authorId="0" shapeId="0" xr:uid="{3965D5E3-06E7-44B3-B2C1-FD44473B5190}">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2" authorId="0" shapeId="0" xr:uid="{CF5ACBFD-9A10-4056-AABF-7DC9F4DCEEF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7" authorId="0" shapeId="0" xr:uid="{04A30390-1809-4F96-BA5C-4EFBDFC5A8F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8" authorId="0" shapeId="0" xr:uid="{261AA561-90ED-483D-A7C7-2EF9402713BD}">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19" authorId="0" shapeId="0" xr:uid="{B547C79A-3C81-4037-9BB7-8DCE072B180C}">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0" authorId="0" shapeId="0" xr:uid="{AED10155-360F-42D6-B02C-9FC078BA28C3}">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4" authorId="0" shapeId="0" xr:uid="{6F728E3D-C57C-45BE-935C-31761C5D26F9}">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5" authorId="0" shapeId="0" xr:uid="{FF159239-352E-445E-B7A2-E0130E3CFC90}">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6" authorId="0" shapeId="0" xr:uid="{7AC862ED-35E9-4E8D-8D1E-50DF45858A3A}">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 ref="K27" authorId="0" shapeId="0" xr:uid="{7676B481-B251-4171-98AE-756A7AFC1828}">
      <text>
        <r>
          <rPr>
            <sz val="18"/>
            <color indexed="81"/>
            <rFont val="Tahoma"/>
            <family val="2"/>
            <charset val="238"/>
          </rPr>
          <t>Če ti ne uspe napisati številke nič (0), najprej napiši opuščaj ('), ki ga napišeš tako, da pritisneš tipko Shift in tipko, ki ima poševnico in vprašaj, nato pa številko 0.</t>
        </r>
      </text>
    </comment>
  </commentList>
</comments>
</file>

<file path=xl/sharedStrings.xml><?xml version="1.0" encoding="utf-8"?>
<sst xmlns="http://schemas.openxmlformats.org/spreadsheetml/2006/main" count="1247" uniqueCount="350">
  <si>
    <r>
      <t xml:space="preserve">ROUND ROBIN </t>
    </r>
    <r>
      <rPr>
        <b/>
        <i/>
        <sz val="24"/>
        <color indexed="8"/>
        <rFont val="Times New Roman CE"/>
        <family val="1"/>
        <charset val="238"/>
      </rPr>
      <t>(4 v skupini)</t>
    </r>
  </si>
  <si>
    <t>list ševilka:</t>
  </si>
  <si>
    <t>kategorija:</t>
  </si>
  <si>
    <t>MIDI</t>
  </si>
  <si>
    <t>in teniški klub:</t>
  </si>
  <si>
    <t>TENIS SLOVENIJA</t>
  </si>
  <si>
    <t>datum:</t>
  </si>
  <si>
    <t>tekmovanje:</t>
  </si>
  <si>
    <t>število igralcev:</t>
  </si>
  <si>
    <t xml:space="preserve">skupina:  A  </t>
  </si>
  <si>
    <t>število zmag</t>
  </si>
  <si>
    <t>vrstni red</t>
  </si>
  <si>
    <t>Tabela za izračun točk</t>
  </si>
  <si>
    <t>šifra</t>
  </si>
  <si>
    <t>priimek</t>
  </si>
  <si>
    <t>ime</t>
  </si>
  <si>
    <t>klub</t>
  </si>
  <si>
    <t>skupaj točk</t>
  </si>
  <si>
    <t xml:space="preserve">skupina:  B  </t>
  </si>
  <si>
    <t xml:space="preserve">skupina:  C  </t>
  </si>
  <si>
    <t>vodja tekmovanja:</t>
  </si>
  <si>
    <t>podpis:</t>
  </si>
  <si>
    <t>vrstni red igranja po skupinah:</t>
  </si>
  <si>
    <t>vrhovni sodnik:</t>
  </si>
  <si>
    <t>1 : 4  *  2 : 3  *  1 : 2  *  3 : 4  *  1 : 3  *  2 : 4</t>
  </si>
  <si>
    <t>predstavnik igralcev:</t>
  </si>
  <si>
    <t xml:space="preserve">MIDI </t>
  </si>
  <si>
    <t xml:space="preserve">skupina:  D </t>
  </si>
  <si>
    <t>LUKAKP</t>
  </si>
  <si>
    <t xml:space="preserve">skupina:  E </t>
  </si>
  <si>
    <t xml:space="preserve">skupina:  F </t>
  </si>
  <si>
    <t>OP 8-11</t>
  </si>
  <si>
    <t>GLAVNI TURNIR</t>
  </si>
  <si>
    <t/>
  </si>
  <si>
    <t>DEČKI - MIDI TENIS</t>
  </si>
  <si>
    <t>vrsta turnirja</t>
  </si>
  <si>
    <t>vrhovni  sodnik</t>
  </si>
  <si>
    <t>ANJA REGENT</t>
  </si>
  <si>
    <t>A1</t>
  </si>
  <si>
    <t>C2</t>
  </si>
  <si>
    <t>B2</t>
  </si>
  <si>
    <t>D1</t>
  </si>
  <si>
    <t>C1</t>
  </si>
  <si>
    <t>A2</t>
  </si>
  <si>
    <t>D2</t>
  </si>
  <si>
    <t>B1</t>
  </si>
  <si>
    <t>število igralk:</t>
  </si>
  <si>
    <t>skupina: A</t>
  </si>
  <si>
    <t>skupina: B</t>
  </si>
  <si>
    <t>skupina: C</t>
  </si>
  <si>
    <t>TABRE</t>
  </si>
  <si>
    <t>predstavnica igralk:</t>
  </si>
  <si>
    <t>skupina: D</t>
  </si>
  <si>
    <t>skupina: E</t>
  </si>
  <si>
    <t>skupina: F</t>
  </si>
  <si>
    <t>DEKLICE - MIDI TENIS</t>
  </si>
  <si>
    <t xml:space="preserve">skupina: B </t>
  </si>
  <si>
    <t xml:space="preserve">skupina: C </t>
  </si>
  <si>
    <t>DEČKI - MINI TENIS</t>
  </si>
  <si>
    <t>E1</t>
  </si>
  <si>
    <t>E2</t>
  </si>
  <si>
    <t xml:space="preserve">skupina: A </t>
  </si>
  <si>
    <t>vodja tekmovanja</t>
  </si>
  <si>
    <t>Medic</t>
  </si>
  <si>
    <t>Trina</t>
  </si>
  <si>
    <t>MAXLJ</t>
  </si>
  <si>
    <t>2</t>
  </si>
  <si>
    <t>prosto</t>
  </si>
  <si>
    <t>3</t>
  </si>
  <si>
    <t>Vučkić</t>
  </si>
  <si>
    <t>Hana</t>
  </si>
  <si>
    <t>TK-AB</t>
  </si>
  <si>
    <t>4</t>
  </si>
  <si>
    <t>TKMED</t>
  </si>
  <si>
    <t>5</t>
  </si>
  <si>
    <t>6</t>
  </si>
  <si>
    <t>7</t>
  </si>
  <si>
    <t>ISTRA</t>
  </si>
  <si>
    <t>Križman</t>
  </si>
  <si>
    <t>8</t>
  </si>
  <si>
    <t>9</t>
  </si>
  <si>
    <t>10</t>
  </si>
  <si>
    <t>Karina</t>
  </si>
  <si>
    <t>11</t>
  </si>
  <si>
    <t>12</t>
  </si>
  <si>
    <t>13</t>
  </si>
  <si>
    <t>Velkavrh</t>
  </si>
  <si>
    <t>Eva</t>
  </si>
  <si>
    <t>14</t>
  </si>
  <si>
    <t>Udovič</t>
  </si>
  <si>
    <t>15</t>
  </si>
  <si>
    <t>16</t>
  </si>
  <si>
    <t>Gaja</t>
  </si>
  <si>
    <t>Selimović</t>
  </si>
  <si>
    <t>Aron</t>
  </si>
  <si>
    <t>KLIF</t>
  </si>
  <si>
    <t>Konič</t>
  </si>
  <si>
    <t>Tit</t>
  </si>
  <si>
    <t>Lukas</t>
  </si>
  <si>
    <t>Miletic</t>
  </si>
  <si>
    <t>Radovanović</t>
  </si>
  <si>
    <t>MAJA</t>
  </si>
  <si>
    <t>18</t>
  </si>
  <si>
    <t>19</t>
  </si>
  <si>
    <t>20</t>
  </si>
  <si>
    <t>Maksim</t>
  </si>
  <si>
    <t>21</t>
  </si>
  <si>
    <t>Kumar</t>
  </si>
  <si>
    <t>22</t>
  </si>
  <si>
    <t>23</t>
  </si>
  <si>
    <t>24</t>
  </si>
  <si>
    <t>25</t>
  </si>
  <si>
    <t>Osovnikar</t>
  </si>
  <si>
    <t>26</t>
  </si>
  <si>
    <t>Žiga</t>
  </si>
  <si>
    <t>27</t>
  </si>
  <si>
    <t>28</t>
  </si>
  <si>
    <t>29</t>
  </si>
  <si>
    <t>30</t>
  </si>
  <si>
    <t>31</t>
  </si>
  <si>
    <t>32</t>
  </si>
  <si>
    <t>ŠD_LTA</t>
  </si>
  <si>
    <t>Tine</t>
  </si>
  <si>
    <t>Vodičar</t>
  </si>
  <si>
    <t>Luna</t>
  </si>
  <si>
    <t>Lorena</t>
  </si>
  <si>
    <t>Čeh</t>
  </si>
  <si>
    <t>CTA</t>
  </si>
  <si>
    <t>Toni</t>
  </si>
  <si>
    <t>Gal</t>
  </si>
  <si>
    <t>TRBOV</t>
  </si>
  <si>
    <t>KRŠKO</t>
  </si>
  <si>
    <t>TKZAG</t>
  </si>
  <si>
    <t>BR-MB</t>
  </si>
  <si>
    <t>NGOR</t>
  </si>
  <si>
    <t>Agic Mazij</t>
  </si>
  <si>
    <t>Baier</t>
  </si>
  <si>
    <t>Kevin</t>
  </si>
  <si>
    <t>Jelen</t>
  </si>
  <si>
    <t>Leon Aleksander</t>
  </si>
  <si>
    <t>Marko David</t>
  </si>
  <si>
    <t>Mavri</t>
  </si>
  <si>
    <t>Jure</t>
  </si>
  <si>
    <t>Podlesek</t>
  </si>
  <si>
    <t>Bor</t>
  </si>
  <si>
    <t>TEN_MS</t>
  </si>
  <si>
    <t>Rak Ingolič</t>
  </si>
  <si>
    <t>Rek</t>
  </si>
  <si>
    <t>Vražić</t>
  </si>
  <si>
    <t>Alen</t>
  </si>
  <si>
    <t>ŽTKMB</t>
  </si>
  <si>
    <t>Zanini</t>
  </si>
  <si>
    <t>Pietro Carlo</t>
  </si>
  <si>
    <t>TKSBTT</t>
  </si>
  <si>
    <t>OP 8-11   - TK KOPER</t>
  </si>
  <si>
    <t>TENIS DO 10 LET - DEČKI</t>
  </si>
  <si>
    <t>Antunović</t>
  </si>
  <si>
    <t>Brina</t>
  </si>
  <si>
    <t>Čevka</t>
  </si>
  <si>
    <t>Julija</t>
  </si>
  <si>
    <t>Djurić</t>
  </si>
  <si>
    <t>Medea</t>
  </si>
  <si>
    <t>Kolesnykova</t>
  </si>
  <si>
    <t>Kamila</t>
  </si>
  <si>
    <t>Mlakar</t>
  </si>
  <si>
    <t>Erin</t>
  </si>
  <si>
    <t>Ozmec</t>
  </si>
  <si>
    <t>Ema</t>
  </si>
  <si>
    <t>Šibarevič</t>
  </si>
  <si>
    <t>Ana</t>
  </si>
  <si>
    <t>Kaja</t>
  </si>
  <si>
    <t>Šimonka</t>
  </si>
  <si>
    <t>Sofia Ana</t>
  </si>
  <si>
    <t>TK-CC</t>
  </si>
  <si>
    <t>Vlaycheva</t>
  </si>
  <si>
    <t>Žagar</t>
  </si>
  <si>
    <t>Zoja</t>
  </si>
  <si>
    <t>ŠENTJ</t>
  </si>
  <si>
    <t>Žgajnar</t>
  </si>
  <si>
    <t>TENIS DO 10 LET - DEKLICE</t>
  </si>
  <si>
    <t xml:space="preserve">Ema </t>
  </si>
  <si>
    <t>TENIS DO 11 LET - DEČKI</t>
  </si>
  <si>
    <t>TENIS DO 11 LET - DEKLICE</t>
  </si>
  <si>
    <t>TENMS</t>
  </si>
  <si>
    <t>TKAB</t>
  </si>
  <si>
    <t xml:space="preserve">MEDJA </t>
  </si>
  <si>
    <t>MAKS</t>
  </si>
  <si>
    <t>MEDJA MAKS  10</t>
  </si>
  <si>
    <t>DUMCHEV ALEKS  5</t>
  </si>
  <si>
    <t>ŽLEBNIK MAJ    7</t>
  </si>
  <si>
    <t>FRAS LIAM   10</t>
  </si>
  <si>
    <t>FRAS</t>
  </si>
  <si>
    <t>LIAM</t>
  </si>
  <si>
    <t>KOVAČIČ</t>
  </si>
  <si>
    <t>JAN</t>
  </si>
  <si>
    <t>VERETENNYKOV</t>
  </si>
  <si>
    <t>MARK</t>
  </si>
  <si>
    <t>PEČAVAR</t>
  </si>
  <si>
    <t>NIL</t>
  </si>
  <si>
    <t>CVETKO</t>
  </si>
  <si>
    <t>LAN</t>
  </si>
  <si>
    <t>BOBI</t>
  </si>
  <si>
    <t>KIRBIŠ</t>
  </si>
  <si>
    <t>BINE</t>
  </si>
  <si>
    <t>POLANEC</t>
  </si>
  <si>
    <t>GAEL</t>
  </si>
  <si>
    <t>10-2</t>
  </si>
  <si>
    <t>10-1</t>
  </si>
  <si>
    <t>PEČAVAR NIL</t>
  </si>
  <si>
    <t>10-8</t>
  </si>
  <si>
    <t>10-3</t>
  </si>
  <si>
    <t>10-5</t>
  </si>
  <si>
    <t>3-10</t>
  </si>
  <si>
    <t>10-7</t>
  </si>
  <si>
    <t>5-10</t>
  </si>
  <si>
    <t>7-10</t>
  </si>
  <si>
    <t>2-10</t>
  </si>
  <si>
    <t>8-10</t>
  </si>
  <si>
    <t>O</t>
  </si>
  <si>
    <t>4-10</t>
  </si>
  <si>
    <t>BB</t>
  </si>
  <si>
    <t>10-4</t>
  </si>
  <si>
    <t>10-6</t>
  </si>
  <si>
    <t>6-10</t>
  </si>
  <si>
    <t>1'-2</t>
  </si>
  <si>
    <t>12-10</t>
  </si>
  <si>
    <t>10-12</t>
  </si>
  <si>
    <t>1-10</t>
  </si>
  <si>
    <t>DEŽMAN</t>
  </si>
  <si>
    <t>EVA</t>
  </si>
  <si>
    <t>OTOČE</t>
  </si>
  <si>
    <t>VRBETIČ</t>
  </si>
  <si>
    <t>KOČEV</t>
  </si>
  <si>
    <t>GRACAR</t>
  </si>
  <si>
    <t>LUCIJA</t>
  </si>
  <si>
    <t>ŠD LTA</t>
  </si>
  <si>
    <t>VUČKIČ</t>
  </si>
  <si>
    <t>AJNA</t>
  </si>
  <si>
    <t>TK AB</t>
  </si>
  <si>
    <t>MOHORKO</t>
  </si>
  <si>
    <t>ELA</t>
  </si>
  <si>
    <t>TABRA</t>
  </si>
  <si>
    <t>VOZLIČ</t>
  </si>
  <si>
    <t>JUMI</t>
  </si>
  <si>
    <t>ZORZUT</t>
  </si>
  <si>
    <t>EMA</t>
  </si>
  <si>
    <t>SETNIKAR</t>
  </si>
  <si>
    <t>ZALA</t>
  </si>
  <si>
    <t>11-13</t>
  </si>
  <si>
    <t>13-11</t>
  </si>
  <si>
    <t>30-27 = +3</t>
  </si>
  <si>
    <t>12-14</t>
  </si>
  <si>
    <t>14-12</t>
  </si>
  <si>
    <t>32-30 = +2</t>
  </si>
  <si>
    <t>9-11</t>
  </si>
  <si>
    <t>11-9</t>
  </si>
  <si>
    <t>TOPALOVIČ</t>
  </si>
  <si>
    <t>KLEI</t>
  </si>
  <si>
    <t>NEMARNIK</t>
  </si>
  <si>
    <t>IAN</t>
  </si>
  <si>
    <t>DOBRILA</t>
  </si>
  <si>
    <t>ŽIGA</t>
  </si>
  <si>
    <t>BO BI</t>
  </si>
  <si>
    <t>KRAŠEVEC</t>
  </si>
  <si>
    <t>ALEKS</t>
  </si>
  <si>
    <t>KRAŠEVEC ALEKS</t>
  </si>
  <si>
    <t>61</t>
  </si>
  <si>
    <t>60</t>
  </si>
  <si>
    <t>62</t>
  </si>
  <si>
    <t>40</t>
  </si>
  <si>
    <t>63</t>
  </si>
  <si>
    <t>76(5)</t>
  </si>
  <si>
    <t>43(3)</t>
  </si>
  <si>
    <t>42</t>
  </si>
  <si>
    <t>41</t>
  </si>
  <si>
    <t xml:space="preserve">Žnidarko </t>
  </si>
  <si>
    <t>Vid  6</t>
  </si>
  <si>
    <t>Leon  4</t>
  </si>
  <si>
    <t>Kumar L.</t>
  </si>
  <si>
    <t>64</t>
  </si>
  <si>
    <t>54(7)</t>
  </si>
  <si>
    <t>76(4)</t>
  </si>
  <si>
    <t>VRAŽIČ</t>
  </si>
  <si>
    <t>76(9)</t>
  </si>
  <si>
    <t>ČEH</t>
  </si>
  <si>
    <t>OZMEC</t>
  </si>
  <si>
    <t>NAL</t>
  </si>
  <si>
    <t>BO-BI</t>
  </si>
  <si>
    <t>VONČINA</t>
  </si>
  <si>
    <t>LUKA</t>
  </si>
  <si>
    <t>VANGA</t>
  </si>
  <si>
    <t>URANJEK</t>
  </si>
  <si>
    <t>TOMAZIN</t>
  </si>
  <si>
    <t>VID</t>
  </si>
  <si>
    <t>GAJIČ</t>
  </si>
  <si>
    <t>LEO</t>
  </si>
  <si>
    <t>BENČ</t>
  </si>
  <si>
    <t>DROBNIČ</t>
  </si>
  <si>
    <t>RICHTER</t>
  </si>
  <si>
    <t>PATRIK</t>
  </si>
  <si>
    <t>PREVIŠIČ</t>
  </si>
  <si>
    <t>LUKAS</t>
  </si>
  <si>
    <t>VEHOVEC</t>
  </si>
  <si>
    <t>TR-KR</t>
  </si>
  <si>
    <t>FAIZIEV</t>
  </si>
  <si>
    <t>MARSEL</t>
  </si>
  <si>
    <t>IZAK</t>
  </si>
  <si>
    <t>BOŽIČ</t>
  </si>
  <si>
    <t>ŠDLTA</t>
  </si>
  <si>
    <t>ERBEŽNIK</t>
  </si>
  <si>
    <t>KERN</t>
  </si>
  <si>
    <t>ROŽLE</t>
  </si>
  <si>
    <t>OBERŽAN</t>
  </si>
  <si>
    <t>MAJ</t>
  </si>
  <si>
    <t>PERKO</t>
  </si>
  <si>
    <t>VRČEK</t>
  </si>
  <si>
    <t>ALIAŠ</t>
  </si>
  <si>
    <t>DOLENC</t>
  </si>
  <si>
    <t>KVARTUH</t>
  </si>
  <si>
    <t>LOVRO</t>
  </si>
  <si>
    <t>KRIŽANEC</t>
  </si>
  <si>
    <t>KOŽUH M.</t>
  </si>
  <si>
    <t>TINE</t>
  </si>
  <si>
    <t>76(3)</t>
  </si>
  <si>
    <t>FAZIEV</t>
  </si>
  <si>
    <t>43(4)</t>
  </si>
  <si>
    <t>VILK PETANJEK</t>
  </si>
  <si>
    <t>VANNA</t>
  </si>
  <si>
    <t>ROGAŠ</t>
  </si>
  <si>
    <t>VELKAVRH</t>
  </si>
  <si>
    <t>ANA</t>
  </si>
  <si>
    <t>JURANČIČ</t>
  </si>
  <si>
    <t>DAŠA</t>
  </si>
  <si>
    <t>SOJER</t>
  </si>
  <si>
    <t>JERCA</t>
  </si>
  <si>
    <t>MUROVEC</t>
  </si>
  <si>
    <t>STELA</t>
  </si>
  <si>
    <t>DONČIČ</t>
  </si>
  <si>
    <t>TAJA</t>
  </si>
  <si>
    <t>IZOLA</t>
  </si>
  <si>
    <t xml:space="preserve">ŠKOFIC </t>
  </si>
  <si>
    <t>SIA</t>
  </si>
  <si>
    <t>ŠPENKO</t>
  </si>
  <si>
    <t>MIA</t>
  </si>
  <si>
    <t>DELINA</t>
  </si>
  <si>
    <t>ALISA</t>
  </si>
  <si>
    <t>ŠKOFIC</t>
  </si>
  <si>
    <t>VILK</t>
  </si>
  <si>
    <t>53</t>
  </si>
  <si>
    <t>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</si>
</sst>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_-&quot;$&quot;* #,##0.00_-;\-&quot;$&quot;* #,##0.00_-;_-&quot;$&quot;* &quot;-&quot;??_-;_-@_-"/>
  </numFmts>
  <fonts count="113" x14ac:knownFonts="1">
    <font>
      <sz val="10"/>
      <name val="Arial"/>
    </font>
    <font>
      <sz val="16"/>
      <color indexed="24"/>
      <name val="Times New Roman"/>
      <family val="1"/>
      <charset val="238"/>
    </font>
    <font>
      <i/>
      <sz val="8"/>
      <color indexed="8"/>
      <name val="Times New Roman CE"/>
      <family val="1"/>
      <charset val="238"/>
    </font>
    <font>
      <b/>
      <i/>
      <sz val="36"/>
      <color indexed="8"/>
      <name val="Times New Roman CE"/>
      <family val="1"/>
      <charset val="238"/>
    </font>
    <font>
      <b/>
      <i/>
      <sz val="24"/>
      <color indexed="8"/>
      <name val="Times New Roman CE"/>
      <family val="1"/>
      <charset val="238"/>
    </font>
    <font>
      <sz val="8"/>
      <color indexed="9"/>
      <name val="Times New Roman CE"/>
      <family val="1"/>
      <charset val="238"/>
    </font>
    <font>
      <sz val="16"/>
      <color indexed="24"/>
      <name val="Times"/>
      <charset val="238"/>
    </font>
    <font>
      <sz val="16"/>
      <name val="Times"/>
      <charset val="238"/>
    </font>
    <font>
      <i/>
      <sz val="16"/>
      <color indexed="8"/>
      <name val="Times New Roman CE"/>
      <charset val="238"/>
    </font>
    <font>
      <i/>
      <sz val="24"/>
      <color indexed="8"/>
      <name val="Times New Roman CE"/>
      <family val="1"/>
      <charset val="238"/>
    </font>
    <font>
      <b/>
      <sz val="22"/>
      <color indexed="8"/>
      <name val="Times New Roman CE"/>
      <family val="1"/>
      <charset val="238"/>
    </font>
    <font>
      <b/>
      <sz val="36"/>
      <color indexed="8"/>
      <name val="Times New Roman CE"/>
      <family val="1"/>
      <charset val="238"/>
    </font>
    <font>
      <b/>
      <sz val="36"/>
      <name val="Times New Roman CE"/>
      <family val="1"/>
      <charset val="238"/>
    </font>
    <font>
      <sz val="16"/>
      <name val="Times New Roman CE"/>
      <family val="1"/>
      <charset val="238"/>
    </font>
    <font>
      <i/>
      <sz val="22"/>
      <color indexed="8"/>
      <name val="Times New Roman CE"/>
      <family val="1"/>
      <charset val="238"/>
    </font>
    <font>
      <b/>
      <sz val="24"/>
      <color indexed="8"/>
      <name val="Times New Roman CE"/>
      <family val="1"/>
      <charset val="238"/>
    </font>
    <font>
      <sz val="24"/>
      <name val="Times New Roman CE"/>
      <family val="1"/>
      <charset val="238"/>
    </font>
    <font>
      <sz val="22"/>
      <color indexed="8"/>
      <name val="Times New Roman CE"/>
      <family val="1"/>
      <charset val="238"/>
    </font>
    <font>
      <b/>
      <sz val="18"/>
      <color indexed="8"/>
      <name val="Times New Roman CE"/>
      <family val="1"/>
      <charset val="238"/>
    </font>
    <font>
      <b/>
      <i/>
      <sz val="26"/>
      <color indexed="8"/>
      <name val="Times New Roman CE"/>
      <family val="1"/>
      <charset val="238"/>
    </font>
    <font>
      <i/>
      <sz val="26"/>
      <color indexed="8"/>
      <name val="Times New Roman CE"/>
      <family val="1"/>
      <charset val="238"/>
    </font>
    <font>
      <sz val="36"/>
      <color indexed="8"/>
      <name val="Times New Roman CE"/>
      <family val="1"/>
      <charset val="238"/>
    </font>
    <font>
      <i/>
      <sz val="24"/>
      <color indexed="8"/>
      <name val="Times New Roman CE"/>
      <charset val="238"/>
    </font>
    <font>
      <sz val="24"/>
      <color indexed="24"/>
      <name val="Times"/>
      <charset val="238"/>
    </font>
    <font>
      <sz val="36"/>
      <name val="Times New Roman CE"/>
      <family val="1"/>
      <charset val="238"/>
    </font>
    <font>
      <sz val="24"/>
      <color indexed="24"/>
      <name val="Times New Roman"/>
      <family val="1"/>
      <charset val="238"/>
    </font>
    <font>
      <sz val="22"/>
      <color indexed="24"/>
      <name val="Times"/>
      <charset val="238"/>
    </font>
    <font>
      <sz val="22"/>
      <name val="Times New Roman CE"/>
      <family val="1"/>
      <charset val="238"/>
    </font>
    <font>
      <sz val="18"/>
      <name val="Times New Roman CE"/>
      <family val="1"/>
      <charset val="238"/>
    </font>
    <font>
      <sz val="22"/>
      <color indexed="24"/>
      <name val="Times New Roman"/>
      <family val="1"/>
      <charset val="238"/>
    </font>
    <font>
      <i/>
      <sz val="28"/>
      <color indexed="8"/>
      <name val="Times New Roman CE"/>
      <family val="1"/>
      <charset val="238"/>
    </font>
    <font>
      <sz val="24"/>
      <name val="Verdana"/>
      <family val="2"/>
    </font>
    <font>
      <sz val="24"/>
      <color indexed="8"/>
      <name val="Times New Roman CE"/>
      <family val="1"/>
      <charset val="238"/>
    </font>
    <font>
      <sz val="14"/>
      <color indexed="9"/>
      <name val="Times New Roman CE"/>
      <family val="1"/>
      <charset val="238"/>
    </font>
    <font>
      <sz val="22"/>
      <name val="Times"/>
      <charset val="238"/>
    </font>
    <font>
      <sz val="8"/>
      <color indexed="8"/>
      <name val="Times New Roman CE"/>
      <family val="1"/>
      <charset val="238"/>
    </font>
    <font>
      <i/>
      <sz val="20"/>
      <color indexed="8"/>
      <name val="Times New Roman CE"/>
      <charset val="238"/>
    </font>
    <font>
      <sz val="24"/>
      <name val="Times New Roman"/>
      <family val="1"/>
    </font>
    <font>
      <i/>
      <sz val="20"/>
      <color indexed="8"/>
      <name val="Times New Roman CE"/>
      <family val="1"/>
      <charset val="238"/>
    </font>
    <font>
      <sz val="24"/>
      <name val="Times"/>
      <charset val="238"/>
    </font>
    <font>
      <b/>
      <i/>
      <sz val="20"/>
      <color indexed="8"/>
      <name val="Times New Roman CE"/>
      <charset val="238"/>
    </font>
    <font>
      <sz val="16"/>
      <name val="Times New Roman"/>
      <family val="1"/>
      <charset val="238"/>
    </font>
    <font>
      <sz val="12"/>
      <color indexed="24"/>
      <name val="Times"/>
      <charset val="238"/>
    </font>
    <font>
      <sz val="12"/>
      <name val="Times"/>
      <charset val="238"/>
    </font>
    <font>
      <i/>
      <sz val="24"/>
      <color indexed="9"/>
      <name val="Times New Roman CE"/>
      <family val="1"/>
      <charset val="238"/>
    </font>
    <font>
      <i/>
      <sz val="12"/>
      <color indexed="8"/>
      <name val="Times New Roman CE"/>
      <charset val="238"/>
    </font>
    <font>
      <i/>
      <sz val="12"/>
      <color indexed="9"/>
      <name val="Times New Roman CE"/>
      <family val="1"/>
      <charset val="238"/>
    </font>
    <font>
      <sz val="16"/>
      <color indexed="24"/>
      <name val="Times New Roman CE"/>
      <charset val="238"/>
    </font>
    <font>
      <sz val="16"/>
      <color indexed="9"/>
      <name val="Times New Roman CE"/>
      <family val="1"/>
      <charset val="238"/>
    </font>
    <font>
      <b/>
      <sz val="24"/>
      <color indexed="24"/>
      <name val="Times New Roman CE"/>
      <charset val="238"/>
    </font>
    <font>
      <sz val="16"/>
      <color indexed="24"/>
      <name val="Arial"/>
      <family val="2"/>
      <charset val="238"/>
    </font>
    <font>
      <sz val="16"/>
      <name val="Arial"/>
      <family val="2"/>
      <charset val="238"/>
    </font>
    <font>
      <b/>
      <sz val="20"/>
      <color indexed="24"/>
      <name val="Times New Roman CE"/>
      <charset val="238"/>
    </font>
    <font>
      <sz val="20"/>
      <color indexed="81"/>
      <name val="Tahoma"/>
      <family val="2"/>
    </font>
    <font>
      <sz val="8"/>
      <color indexed="81"/>
      <name val="Tahoma"/>
      <family val="2"/>
      <charset val="238"/>
    </font>
    <font>
      <sz val="18"/>
      <color indexed="81"/>
      <name val="Tahoma"/>
      <family val="2"/>
      <charset val="238"/>
    </font>
    <font>
      <sz val="10"/>
      <name val="Arial"/>
      <family val="2"/>
      <charset val="238"/>
    </font>
    <font>
      <b/>
      <sz val="14"/>
      <name val="Arial"/>
      <family val="2"/>
    </font>
    <font>
      <sz val="11"/>
      <name val="Arial"/>
      <family val="2"/>
    </font>
    <font>
      <b/>
      <sz val="12"/>
      <name val="Arial"/>
      <family val="2"/>
    </font>
    <font>
      <b/>
      <sz val="9"/>
      <name val="Arial"/>
      <family val="2"/>
    </font>
    <font>
      <sz val="9"/>
      <color indexed="9"/>
      <name val="Arial"/>
      <family val="2"/>
    </font>
    <font>
      <sz val="9"/>
      <name val="Arial"/>
      <family val="2"/>
    </font>
    <font>
      <sz val="10"/>
      <color indexed="9"/>
      <name val="Arial"/>
      <family val="2"/>
    </font>
    <font>
      <sz val="10"/>
      <name val="Arial"/>
      <family val="2"/>
    </font>
    <font>
      <b/>
      <sz val="11"/>
      <name val="Arial"/>
      <family val="2"/>
    </font>
    <font>
      <b/>
      <i/>
      <sz val="9"/>
      <name val="Arial"/>
      <family val="2"/>
    </font>
    <font>
      <b/>
      <sz val="14"/>
      <name val="Arial"/>
      <family val="2"/>
      <charset val="238"/>
    </font>
    <font>
      <sz val="9"/>
      <color indexed="8"/>
      <name val="Arial"/>
      <family val="2"/>
    </font>
    <font>
      <sz val="8"/>
      <color indexed="8"/>
      <name val="Arial"/>
      <family val="2"/>
    </font>
    <font>
      <b/>
      <sz val="12"/>
      <name val="Arial"/>
      <family val="2"/>
      <charset val="238"/>
    </font>
    <font>
      <b/>
      <i/>
      <sz val="22"/>
      <color indexed="8"/>
      <name val="Times New Roman CE"/>
      <family val="1"/>
      <charset val="238"/>
    </font>
    <font>
      <b/>
      <sz val="16"/>
      <color indexed="8"/>
      <name val="Times New Roman CE"/>
      <family val="1"/>
      <charset val="238"/>
    </font>
    <font>
      <b/>
      <i/>
      <sz val="26"/>
      <color indexed="8"/>
      <name val="Times New Roman CE"/>
      <charset val="238"/>
    </font>
    <font>
      <sz val="24"/>
      <color indexed="24"/>
      <name val="Times New Roman CE"/>
      <family val="1"/>
      <charset val="238"/>
    </font>
    <font>
      <sz val="22"/>
      <color indexed="24"/>
      <name val="Times New Roman CE"/>
      <family val="1"/>
      <charset val="238"/>
    </font>
    <font>
      <i/>
      <sz val="16"/>
      <color indexed="9"/>
      <name val="Times New Roman CE"/>
      <family val="1"/>
      <charset val="238"/>
    </font>
    <font>
      <b/>
      <sz val="16"/>
      <name val="Arial"/>
      <family val="2"/>
      <charset val="238"/>
    </font>
    <font>
      <sz val="10"/>
      <name val="Verdana"/>
      <family val="2"/>
      <charset val="238"/>
    </font>
    <font>
      <sz val="8"/>
      <name val="Arial"/>
      <family val="2"/>
    </font>
    <font>
      <b/>
      <sz val="8"/>
      <name val="Arial"/>
      <family val="2"/>
    </font>
    <font>
      <b/>
      <sz val="9"/>
      <color indexed="9"/>
      <name val="Arial"/>
      <family val="2"/>
    </font>
    <font>
      <sz val="8"/>
      <name val="Verdana"/>
      <family val="2"/>
      <charset val="238"/>
    </font>
    <font>
      <sz val="9"/>
      <name val="Verdana"/>
      <family val="2"/>
      <charset val="238"/>
    </font>
    <font>
      <sz val="9"/>
      <name val="Arial"/>
      <family val="2"/>
      <charset val="238"/>
    </font>
    <font>
      <b/>
      <sz val="11"/>
      <name val="Arial"/>
      <family val="2"/>
      <charset val="238"/>
    </font>
    <font>
      <sz val="8"/>
      <name val="Arial"/>
      <family val="2"/>
      <charset val="238"/>
    </font>
    <font>
      <b/>
      <sz val="9"/>
      <name val="Verdana"/>
      <family val="2"/>
      <charset val="238"/>
    </font>
    <font>
      <sz val="11"/>
      <name val="Arial"/>
      <family val="2"/>
      <charset val="238"/>
    </font>
    <font>
      <sz val="11"/>
      <color indexed="9"/>
      <name val="Arial"/>
      <family val="2"/>
      <charset val="238"/>
    </font>
    <font>
      <b/>
      <i/>
      <sz val="11"/>
      <name val="Arial"/>
      <family val="2"/>
    </font>
    <font>
      <sz val="11"/>
      <color indexed="8"/>
      <name val="Arial"/>
      <family val="2"/>
    </font>
    <font>
      <sz val="11"/>
      <name val="Verdana"/>
      <family val="2"/>
      <charset val="238"/>
    </font>
    <font>
      <b/>
      <sz val="11"/>
      <color indexed="9"/>
      <name val="Arial"/>
      <family val="2"/>
      <charset val="238"/>
    </font>
    <font>
      <sz val="11"/>
      <color indexed="8"/>
      <name val="Arial"/>
      <family val="2"/>
      <charset val="238"/>
    </font>
    <font>
      <i/>
      <sz val="8"/>
      <color indexed="10"/>
      <name val="Arial"/>
      <family val="2"/>
      <charset val="238"/>
    </font>
    <font>
      <b/>
      <sz val="22"/>
      <color indexed="24"/>
      <name val="Times"/>
      <charset val="238"/>
    </font>
    <font>
      <sz val="36"/>
      <color indexed="8"/>
      <name val="Times New Roman CE"/>
      <charset val="238"/>
    </font>
    <font>
      <sz val="24"/>
      <color indexed="8"/>
      <name val="Times New Roman CE"/>
      <charset val="238"/>
    </font>
    <font>
      <b/>
      <sz val="36"/>
      <name val="Times New Roman CE"/>
      <charset val="238"/>
    </font>
    <font>
      <sz val="36"/>
      <color indexed="9"/>
      <name val="Times New Roman CE"/>
      <family val="1"/>
      <charset val="238"/>
    </font>
    <font>
      <sz val="36"/>
      <name val="Times New Roman CE"/>
      <charset val="238"/>
    </font>
    <font>
      <sz val="36"/>
      <name val="Times New Roman"/>
      <family val="1"/>
      <charset val="238"/>
    </font>
    <font>
      <sz val="11"/>
      <color theme="1"/>
      <name val="Calibri"/>
      <family val="2"/>
      <charset val="238"/>
      <scheme val="minor"/>
    </font>
    <font>
      <sz val="24"/>
      <color rgb="FF666666"/>
      <name val="Verdana"/>
      <family val="2"/>
      <charset val="238"/>
    </font>
    <font>
      <sz val="10"/>
      <color theme="1"/>
      <name val="Calibri"/>
      <family val="2"/>
      <charset val="238"/>
      <scheme val="minor"/>
    </font>
    <font>
      <sz val="8"/>
      <color theme="1"/>
      <name val="Calibri"/>
      <family val="2"/>
      <charset val="238"/>
      <scheme val="minor"/>
    </font>
    <font>
      <b/>
      <sz val="12"/>
      <color rgb="FF333333"/>
      <name val="Arial"/>
      <family val="2"/>
      <charset val="238"/>
    </font>
    <font>
      <sz val="10"/>
      <color rgb="FF333333"/>
      <name val="Arial"/>
      <family val="2"/>
      <charset val="238"/>
    </font>
    <font>
      <b/>
      <sz val="10"/>
      <color rgb="FF333333"/>
      <name val="Arial"/>
      <family val="2"/>
      <charset val="238"/>
    </font>
    <font>
      <sz val="12"/>
      <color rgb="FF333333"/>
      <name val="Arial"/>
      <family val="2"/>
      <charset val="238"/>
    </font>
    <font>
      <sz val="11"/>
      <color rgb="FF333333"/>
      <name val="Arial"/>
      <family val="2"/>
      <charset val="238"/>
    </font>
    <font>
      <sz val="9"/>
      <color rgb="FF333333"/>
      <name val="Arial"/>
      <family val="2"/>
      <charset val="238"/>
    </font>
  </fonts>
  <fills count="12">
    <fill>
      <patternFill patternType="none"/>
    </fill>
    <fill>
      <patternFill patternType="gray125"/>
    </fill>
    <fill>
      <patternFill patternType="solid">
        <fgColor indexed="42"/>
        <bgColor indexed="64"/>
      </patternFill>
    </fill>
    <fill>
      <patternFill patternType="lightGray"/>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lightGray">
        <bgColor theme="0"/>
      </patternFill>
    </fill>
    <fill>
      <patternFill patternType="solid">
        <fgColor theme="0" tint="-0.249977111117893"/>
        <bgColor indexed="64"/>
      </patternFill>
    </fill>
    <fill>
      <patternFill patternType="solid">
        <fgColor rgb="FFFFFFFF"/>
        <bgColor indexed="64"/>
      </patternFill>
    </fill>
    <fill>
      <patternFill patternType="solid">
        <fgColor rgb="FFF9F9F9"/>
        <bgColor indexed="64"/>
      </patternFill>
    </fill>
    <fill>
      <patternFill patternType="solid">
        <fgColor rgb="FFF5F5F5"/>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hair">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2">
    <xf numFmtId="0" fontId="0" fillId="0" borderId="0"/>
    <xf numFmtId="165" fontId="56" fillId="0" borderId="0" applyFont="0" applyFill="0" applyBorder="0" applyAlignment="0" applyProtection="0"/>
    <xf numFmtId="0" fontId="56" fillId="0" borderId="0"/>
    <xf numFmtId="0" fontId="78" fillId="0" borderId="0"/>
    <xf numFmtId="0" fontId="56" fillId="0" borderId="0"/>
    <xf numFmtId="0" fontId="56" fillId="0" borderId="0"/>
    <xf numFmtId="0" fontId="103" fillId="0" borderId="0"/>
    <xf numFmtId="0" fontId="1" fillId="0" borderId="0"/>
    <xf numFmtId="0" fontId="1" fillId="0" borderId="0"/>
    <xf numFmtId="0" fontId="56" fillId="0" borderId="0"/>
    <xf numFmtId="0" fontId="103" fillId="0" borderId="0"/>
    <xf numFmtId="165" fontId="56" fillId="0" borderId="0" applyFont="0" applyFill="0" applyBorder="0" applyAlignment="0" applyProtection="0"/>
  </cellStyleXfs>
  <cellXfs count="441">
    <xf numFmtId="0" fontId="0" fillId="0" borderId="0" xfId="0"/>
    <xf numFmtId="0" fontId="2" fillId="0" borderId="0" xfId="7" applyFont="1"/>
    <xf numFmtId="0" fontId="5" fillId="0" borderId="0" xfId="7" applyFont="1"/>
    <xf numFmtId="0" fontId="6" fillId="0" borderId="0" xfId="7" applyFont="1"/>
    <xf numFmtId="0" fontId="7" fillId="0" borderId="0" xfId="7" applyFont="1"/>
    <xf numFmtId="0" fontId="1" fillId="0" borderId="0" xfId="7"/>
    <xf numFmtId="0" fontId="9" fillId="0" borderId="0" xfId="7" applyFont="1" applyAlignment="1">
      <alignment horizontal="left"/>
    </xf>
    <xf numFmtId="0" fontId="10" fillId="0" borderId="0" xfId="7" applyFont="1" applyAlignment="1">
      <alignment horizontal="left"/>
    </xf>
    <xf numFmtId="0" fontId="11" fillId="0" borderId="0" xfId="7" applyFont="1" applyAlignment="1">
      <alignment horizontal="center"/>
    </xf>
    <xf numFmtId="0" fontId="12" fillId="0" borderId="0" xfId="7" applyFont="1"/>
    <xf numFmtId="0" fontId="13" fillId="0" borderId="0" xfId="7" applyFont="1"/>
    <xf numFmtId="0" fontId="14" fillId="0" borderId="0" xfId="7" applyFont="1"/>
    <xf numFmtId="0" fontId="15" fillId="0" borderId="0" xfId="7" applyFont="1" applyAlignment="1">
      <alignment horizontal="right"/>
    </xf>
    <xf numFmtId="0" fontId="16" fillId="0" borderId="0" xfId="7" applyFont="1"/>
    <xf numFmtId="0" fontId="9" fillId="0" borderId="0" xfId="7" applyFont="1"/>
    <xf numFmtId="14" fontId="17" fillId="0" borderId="0" xfId="7" applyNumberFormat="1" applyFont="1" applyAlignment="1">
      <alignment horizontal="left"/>
    </xf>
    <xf numFmtId="14" fontId="18" fillId="0" borderId="0" xfId="7" applyNumberFormat="1" applyFont="1" applyAlignment="1">
      <alignment horizontal="left"/>
    </xf>
    <xf numFmtId="0" fontId="17" fillId="0" borderId="0" xfId="7" applyFont="1" applyAlignment="1">
      <alignment horizontal="left"/>
    </xf>
    <xf numFmtId="0" fontId="18" fillId="0" borderId="0" xfId="7" applyFont="1" applyAlignment="1">
      <alignment horizontal="left"/>
    </xf>
    <xf numFmtId="0" fontId="4" fillId="0" borderId="0" xfId="7" applyFont="1"/>
    <xf numFmtId="0" fontId="11" fillId="0" borderId="0" xfId="7" applyFont="1" applyAlignment="1">
      <alignment horizontal="left"/>
    </xf>
    <xf numFmtId="0" fontId="19" fillId="5" borderId="1" xfId="7" applyFont="1" applyFill="1" applyBorder="1" applyAlignment="1">
      <alignment horizontal="left"/>
    </xf>
    <xf numFmtId="0" fontId="19" fillId="5" borderId="2" xfId="7" applyFont="1" applyFill="1" applyBorder="1" applyAlignment="1">
      <alignment horizontal="left"/>
    </xf>
    <xf numFmtId="0" fontId="20" fillId="0" borderId="0" xfId="7" applyFont="1" applyAlignment="1">
      <alignment horizontal="center"/>
    </xf>
    <xf numFmtId="0" fontId="21" fillId="0" borderId="0" xfId="7" applyFont="1" applyAlignment="1">
      <alignment horizontal="center"/>
    </xf>
    <xf numFmtId="0" fontId="23" fillId="0" borderId="0" xfId="7" applyFont="1"/>
    <xf numFmtId="0" fontId="25" fillId="0" borderId="0" xfId="7" applyFont="1"/>
    <xf numFmtId="0" fontId="22" fillId="0" borderId="0" xfId="7" applyFont="1" applyAlignment="1">
      <alignment horizontal="center"/>
    </xf>
    <xf numFmtId="0" fontId="26" fillId="0" borderId="0" xfId="7" applyFont="1" applyAlignment="1">
      <alignment horizontal="center"/>
    </xf>
    <xf numFmtId="0" fontId="27" fillId="0" borderId="0" xfId="7" applyFont="1" applyAlignment="1">
      <alignment horizontal="center"/>
    </xf>
    <xf numFmtId="0" fontId="13" fillId="0" borderId="0" xfId="7" applyFont="1" applyAlignment="1">
      <alignment horizontal="center"/>
    </xf>
    <xf numFmtId="0" fontId="28" fillId="0" borderId="0" xfId="7" applyFont="1" applyAlignment="1">
      <alignment horizontal="center"/>
    </xf>
    <xf numFmtId="0" fontId="29" fillId="0" borderId="0" xfId="7" applyFont="1" applyAlignment="1">
      <alignment horizontal="center"/>
    </xf>
    <xf numFmtId="0" fontId="30" fillId="2" borderId="3" xfId="8" applyFont="1" applyFill="1" applyBorder="1" applyAlignment="1">
      <alignment vertical="center"/>
    </xf>
    <xf numFmtId="0" fontId="30" fillId="0" borderId="3" xfId="7" applyFont="1" applyBorder="1" applyAlignment="1">
      <alignment horizontal="right" vertical="center"/>
    </xf>
    <xf numFmtId="164" fontId="31" fillId="0" borderId="3" xfId="0" applyNumberFormat="1" applyFont="1" applyBorder="1" applyAlignment="1">
      <alignment horizontal="center"/>
    </xf>
    <xf numFmtId="0" fontId="31" fillId="0" borderId="3" xfId="0" applyFont="1" applyBorder="1"/>
    <xf numFmtId="0" fontId="31" fillId="0" borderId="3" xfId="0" applyFont="1" applyBorder="1" applyAlignment="1">
      <alignment horizontal="center"/>
    </xf>
    <xf numFmtId="0" fontId="32" fillId="3" borderId="3" xfId="7" applyFont="1" applyFill="1" applyBorder="1" applyAlignment="1">
      <alignment vertical="center"/>
    </xf>
    <xf numFmtId="49" fontId="21" fillId="0" borderId="3" xfId="7" applyNumberFormat="1" applyFont="1" applyBorder="1" applyAlignment="1">
      <alignment horizontal="center" vertical="center"/>
    </xf>
    <xf numFmtId="0" fontId="11" fillId="0" borderId="3" xfId="7" applyFont="1" applyBorder="1" applyAlignment="1">
      <alignment horizontal="center" vertical="center"/>
    </xf>
    <xf numFmtId="0" fontId="33" fillId="0" borderId="0" xfId="7" applyFont="1"/>
    <xf numFmtId="0" fontId="13" fillId="0" borderId="3" xfId="7" applyFont="1" applyBorder="1"/>
    <xf numFmtId="0" fontId="16" fillId="3" borderId="3" xfId="7" applyFont="1" applyFill="1" applyBorder="1" applyAlignment="1">
      <alignment horizontal="center" vertical="center"/>
    </xf>
    <xf numFmtId="0" fontId="13" fillId="0" borderId="3" xfId="7" applyFont="1" applyBorder="1" applyAlignment="1">
      <alignment horizontal="center"/>
    </xf>
    <xf numFmtId="0" fontId="27" fillId="0" borderId="3" xfId="7" applyFont="1" applyBorder="1" applyAlignment="1">
      <alignment horizontal="center"/>
    </xf>
    <xf numFmtId="0" fontId="30" fillId="0" borderId="3" xfId="7" applyFont="1" applyBorder="1" applyAlignment="1">
      <alignment horizontal="center" vertical="center"/>
    </xf>
    <xf numFmtId="0" fontId="30" fillId="2" borderId="4" xfId="8" applyFont="1" applyFill="1" applyBorder="1" applyAlignment="1">
      <alignment vertical="center"/>
    </xf>
    <xf numFmtId="0" fontId="30" fillId="0" borderId="4" xfId="7" applyFont="1" applyBorder="1" applyAlignment="1">
      <alignment horizontal="right" vertical="center"/>
    </xf>
    <xf numFmtId="164" fontId="31" fillId="0" borderId="4" xfId="0" applyNumberFormat="1" applyFont="1" applyBorder="1" applyAlignment="1">
      <alignment horizontal="center"/>
    </xf>
    <xf numFmtId="49" fontId="21" fillId="0" borderId="4" xfId="7" applyNumberFormat="1" applyFont="1" applyBorder="1" applyAlignment="1">
      <alignment horizontal="center" vertical="center"/>
    </xf>
    <xf numFmtId="0" fontId="32" fillId="3" borderId="4" xfId="7" applyFont="1" applyFill="1" applyBorder="1" applyAlignment="1">
      <alignment vertical="center"/>
    </xf>
    <xf numFmtId="0" fontId="11" fillId="0" borderId="4" xfId="7" applyFont="1" applyBorder="1" applyAlignment="1">
      <alignment horizontal="center" vertical="center"/>
    </xf>
    <xf numFmtId="0" fontId="16" fillId="3" borderId="0" xfId="7" applyFont="1" applyFill="1" applyAlignment="1">
      <alignment horizontal="center" vertical="center"/>
    </xf>
    <xf numFmtId="0" fontId="30" fillId="2" borderId="0" xfId="8" applyFont="1" applyFill="1" applyAlignment="1">
      <alignment vertical="center"/>
    </xf>
    <xf numFmtId="0" fontId="30" fillId="0" borderId="0" xfId="7" applyFont="1" applyAlignment="1">
      <alignment horizontal="right" vertical="center"/>
    </xf>
    <xf numFmtId="164" fontId="31" fillId="0" borderId="0" xfId="0" applyNumberFormat="1" applyFont="1" applyAlignment="1">
      <alignment horizontal="center"/>
    </xf>
    <xf numFmtId="0" fontId="31" fillId="0" borderId="0" xfId="0" applyFont="1"/>
    <xf numFmtId="0" fontId="31" fillId="0" borderId="0" xfId="0" applyFont="1" applyAlignment="1">
      <alignment horizontal="center"/>
    </xf>
    <xf numFmtId="49" fontId="21" fillId="0" borderId="0" xfId="7" applyNumberFormat="1" applyFont="1" applyAlignment="1">
      <alignment horizontal="center" vertical="center"/>
    </xf>
    <xf numFmtId="0" fontId="32" fillId="3" borderId="0" xfId="7" applyFont="1" applyFill="1" applyAlignment="1">
      <alignment vertical="center"/>
    </xf>
    <xf numFmtId="0" fontId="11" fillId="0" borderId="0" xfId="7" applyFont="1" applyAlignment="1">
      <alignment horizontal="center" vertical="center"/>
    </xf>
    <xf numFmtId="0" fontId="2" fillId="0" borderId="0" xfId="7" applyFont="1" applyAlignment="1">
      <alignment horizontal="center"/>
    </xf>
    <xf numFmtId="0" fontId="22" fillId="0" borderId="0" xfId="7" applyFont="1" applyAlignment="1">
      <alignment horizontal="left"/>
    </xf>
    <xf numFmtId="0" fontId="34" fillId="0" borderId="0" xfId="7" applyFont="1" applyAlignment="1">
      <alignment horizontal="center"/>
    </xf>
    <xf numFmtId="0" fontId="36" fillId="0" borderId="0" xfId="7" applyFont="1" applyAlignment="1">
      <alignment horizontal="right"/>
    </xf>
    <xf numFmtId="0" fontId="37" fillId="0" borderId="5" xfId="7" applyFont="1" applyBorder="1"/>
    <xf numFmtId="0" fontId="22" fillId="0" borderId="0" xfId="7" applyFont="1" applyAlignment="1">
      <alignment horizontal="centerContinuous"/>
    </xf>
    <xf numFmtId="0" fontId="22" fillId="0" borderId="0" xfId="7" applyFont="1"/>
    <xf numFmtId="0" fontId="38" fillId="0" borderId="0" xfId="7" applyFont="1" applyAlignment="1">
      <alignment horizontal="right"/>
    </xf>
    <xf numFmtId="0" fontId="39" fillId="0" borderId="0" xfId="7" applyFont="1"/>
    <xf numFmtId="0" fontId="40" fillId="0" borderId="0" xfId="7" applyFont="1"/>
    <xf numFmtId="0" fontId="41" fillId="0" borderId="0" xfId="7" applyFont="1"/>
    <xf numFmtId="0" fontId="42" fillId="0" borderId="0" xfId="7" applyFont="1"/>
    <xf numFmtId="0" fontId="43" fillId="0" borderId="0" xfId="7" applyFont="1"/>
    <xf numFmtId="0" fontId="44" fillId="0" borderId="0" xfId="7" applyFont="1"/>
    <xf numFmtId="0" fontId="8" fillId="0" borderId="0" xfId="7" applyFont="1"/>
    <xf numFmtId="0" fontId="45" fillId="0" borderId="0" xfId="7" applyFont="1"/>
    <xf numFmtId="0" fontId="46" fillId="0" borderId="0" xfId="7" applyFont="1"/>
    <xf numFmtId="0" fontId="47" fillId="0" borderId="0" xfId="7" applyFont="1"/>
    <xf numFmtId="0" fontId="48" fillId="0" borderId="0" xfId="7" applyFont="1"/>
    <xf numFmtId="0" fontId="49" fillId="0" borderId="0" xfId="7" applyFont="1"/>
    <xf numFmtId="0" fontId="50" fillId="0" borderId="0" xfId="7" applyFont="1"/>
    <xf numFmtId="0" fontId="51" fillId="0" borderId="0" xfId="7" applyFont="1"/>
    <xf numFmtId="0" fontId="52" fillId="0" borderId="0" xfId="7" applyFont="1"/>
    <xf numFmtId="49" fontId="21" fillId="6" borderId="3" xfId="7" applyNumberFormat="1" applyFont="1" applyFill="1" applyBorder="1" applyAlignment="1">
      <alignment horizontal="center" vertical="center"/>
    </xf>
    <xf numFmtId="0" fontId="32" fillId="7" borderId="3" xfId="7" applyFont="1" applyFill="1" applyBorder="1" applyAlignment="1">
      <alignment vertical="center"/>
    </xf>
    <xf numFmtId="0" fontId="11" fillId="6" borderId="3" xfId="7" applyFont="1" applyFill="1" applyBorder="1" applyAlignment="1">
      <alignment horizontal="center" vertical="center"/>
    </xf>
    <xf numFmtId="0" fontId="33" fillId="6" borderId="0" xfId="7" applyFont="1" applyFill="1"/>
    <xf numFmtId="49" fontId="57" fillId="0" borderId="0" xfId="5" applyNumberFormat="1" applyFont="1" applyAlignment="1">
      <alignment vertical="top"/>
    </xf>
    <xf numFmtId="0" fontId="58" fillId="0" borderId="0" xfId="5" applyFont="1"/>
    <xf numFmtId="49" fontId="59" fillId="0" borderId="0" xfId="5" applyNumberFormat="1" applyFont="1" applyAlignment="1">
      <alignment vertical="top"/>
    </xf>
    <xf numFmtId="49" fontId="60" fillId="0" borderId="0" xfId="5" applyNumberFormat="1" applyFont="1" applyAlignment="1">
      <alignment horizontal="left"/>
    </xf>
    <xf numFmtId="49" fontId="58" fillId="0" borderId="0" xfId="5" applyNumberFormat="1" applyFont="1" applyAlignment="1">
      <alignment horizontal="center"/>
    </xf>
    <xf numFmtId="49" fontId="60" fillId="0" borderId="0" xfId="5" applyNumberFormat="1" applyFont="1" applyAlignment="1">
      <alignment horizontal="center"/>
    </xf>
    <xf numFmtId="49" fontId="61" fillId="0" borderId="0" xfId="5" applyNumberFormat="1" applyFont="1" applyAlignment="1">
      <alignment horizontal="center" vertical="top"/>
    </xf>
    <xf numFmtId="49" fontId="62" fillId="0" borderId="0" xfId="5" applyNumberFormat="1" applyFont="1" applyAlignment="1">
      <alignment vertical="top"/>
    </xf>
    <xf numFmtId="0" fontId="63" fillId="0" borderId="0" xfId="5" applyFont="1" applyAlignment="1">
      <alignment horizontal="center"/>
    </xf>
    <xf numFmtId="0" fontId="64" fillId="0" borderId="0" xfId="5" applyFont="1"/>
    <xf numFmtId="0" fontId="65" fillId="0" borderId="0" xfId="5" applyFont="1"/>
    <xf numFmtId="49" fontId="66" fillId="0" borderId="0" xfId="5" applyNumberFormat="1" applyFont="1" applyAlignment="1">
      <alignment horizontal="center"/>
    </xf>
    <xf numFmtId="49" fontId="66" fillId="0" borderId="0" xfId="5" applyNumberFormat="1" applyFont="1" applyAlignment="1">
      <alignment horizontal="left"/>
    </xf>
    <xf numFmtId="49" fontId="67" fillId="0" borderId="0" xfId="5" applyNumberFormat="1" applyFont="1"/>
    <xf numFmtId="49" fontId="60" fillId="0" borderId="0" xfId="5" applyNumberFormat="1" applyFont="1"/>
    <xf numFmtId="49" fontId="62" fillId="0" borderId="0" xfId="5" applyNumberFormat="1" applyFont="1" applyAlignment="1">
      <alignment horizontal="center"/>
    </xf>
    <xf numFmtId="49" fontId="62" fillId="0" borderId="0" xfId="5" applyNumberFormat="1" applyFont="1"/>
    <xf numFmtId="49" fontId="60" fillId="4" borderId="0" xfId="5" applyNumberFormat="1" applyFont="1" applyFill="1" applyAlignment="1">
      <alignment vertical="center"/>
    </xf>
    <xf numFmtId="49" fontId="60" fillId="4" borderId="0" xfId="5" applyNumberFormat="1" applyFont="1" applyFill="1" applyAlignment="1">
      <alignment horizontal="center" vertical="center"/>
    </xf>
    <xf numFmtId="49" fontId="60" fillId="4" borderId="0" xfId="5" applyNumberFormat="1" applyFont="1" applyFill="1" applyAlignment="1">
      <alignment horizontal="right" vertical="center"/>
    </xf>
    <xf numFmtId="14" fontId="68" fillId="0" borderId="6" xfId="5" applyNumberFormat="1" applyFont="1" applyBorder="1" applyAlignment="1">
      <alignment horizontal="left" vertical="center"/>
    </xf>
    <xf numFmtId="49" fontId="62" fillId="0" borderId="6" xfId="5" applyNumberFormat="1" applyFont="1" applyBorder="1" applyAlignment="1">
      <alignment vertical="center"/>
    </xf>
    <xf numFmtId="49" fontId="62" fillId="0" borderId="6" xfId="5" applyNumberFormat="1" applyFont="1" applyBorder="1" applyAlignment="1">
      <alignment horizontal="left" vertical="center"/>
    </xf>
    <xf numFmtId="49" fontId="62" fillId="0" borderId="6" xfId="11" applyNumberFormat="1" applyFont="1" applyBorder="1" applyAlignment="1" applyProtection="1">
      <alignment horizontal="center" vertical="center"/>
      <protection locked="0"/>
    </xf>
    <xf numFmtId="0" fontId="69" fillId="0" borderId="6" xfId="5" applyFont="1" applyBorder="1" applyAlignment="1">
      <alignment horizontal="center" vertical="center"/>
    </xf>
    <xf numFmtId="49" fontId="62" fillId="0" borderId="0" xfId="5" applyNumberFormat="1" applyFont="1" applyAlignment="1">
      <alignment horizontal="center" vertical="center"/>
    </xf>
    <xf numFmtId="49" fontId="62" fillId="0" borderId="0" xfId="5" applyNumberFormat="1" applyFont="1" applyAlignment="1">
      <alignment horizontal="left" vertical="center"/>
    </xf>
    <xf numFmtId="0" fontId="58" fillId="0" borderId="0" xfId="5" applyFont="1" applyAlignment="1">
      <alignment horizontal="center"/>
    </xf>
    <xf numFmtId="0" fontId="65" fillId="0" borderId="7" xfId="5" applyFont="1" applyBorder="1"/>
    <xf numFmtId="0" fontId="64" fillId="0" borderId="7" xfId="5" applyFont="1" applyBorder="1" applyAlignment="1">
      <alignment horizontal="center"/>
    </xf>
    <xf numFmtId="0" fontId="58" fillId="0" borderId="7" xfId="5" applyFont="1" applyBorder="1"/>
    <xf numFmtId="0" fontId="64" fillId="0" borderId="0" xfId="5" applyFont="1" applyAlignment="1">
      <alignment horizontal="center"/>
    </xf>
    <xf numFmtId="0" fontId="58" fillId="0" borderId="8" xfId="5" applyFont="1" applyBorder="1"/>
    <xf numFmtId="0" fontId="58" fillId="0" borderId="9" xfId="5" applyFont="1" applyBorder="1"/>
    <xf numFmtId="0" fontId="58" fillId="0" borderId="10" xfId="5" applyFont="1" applyBorder="1" applyAlignment="1">
      <alignment horizontal="left"/>
    </xf>
    <xf numFmtId="0" fontId="58" fillId="0" borderId="0" xfId="5" applyFont="1" applyAlignment="1">
      <alignment horizontal="left"/>
    </xf>
    <xf numFmtId="0" fontId="63" fillId="0" borderId="0" xfId="5" applyFont="1" applyAlignment="1">
      <alignment horizontal="left"/>
    </xf>
    <xf numFmtId="0" fontId="64" fillId="0" borderId="0" xfId="5" applyFont="1" applyAlignment="1">
      <alignment horizontal="left"/>
    </xf>
    <xf numFmtId="49" fontId="58" fillId="0" borderId="0" xfId="5" applyNumberFormat="1" applyFont="1" applyAlignment="1">
      <alignment horizontal="left"/>
    </xf>
    <xf numFmtId="0" fontId="70" fillId="5" borderId="11" xfId="5" applyFont="1" applyFill="1" applyBorder="1" applyAlignment="1">
      <alignment horizontal="center"/>
    </xf>
    <xf numFmtId="49" fontId="70" fillId="5" borderId="12" xfId="5" applyNumberFormat="1" applyFont="1" applyFill="1" applyBorder="1" applyAlignment="1">
      <alignment horizontal="center" vertical="center"/>
    </xf>
    <xf numFmtId="0" fontId="58" fillId="0" borderId="10" xfId="5" applyFont="1" applyBorder="1"/>
    <xf numFmtId="0" fontId="63" fillId="0" borderId="0" xfId="5" applyFont="1"/>
    <xf numFmtId="0" fontId="56" fillId="0" borderId="0" xfId="5"/>
    <xf numFmtId="0" fontId="18" fillId="0" borderId="0" xfId="7" applyFont="1" applyAlignment="1">
      <alignment horizontal="right"/>
    </xf>
    <xf numFmtId="0" fontId="71" fillId="0" borderId="0" xfId="7" applyFont="1" applyAlignment="1">
      <alignment horizontal="left"/>
    </xf>
    <xf numFmtId="0" fontId="72" fillId="0" borderId="0" xfId="7" applyFont="1" applyAlignment="1">
      <alignment horizontal="center"/>
    </xf>
    <xf numFmtId="0" fontId="74" fillId="0" borderId="0" xfId="7" applyFont="1"/>
    <xf numFmtId="0" fontId="75" fillId="0" borderId="0" xfId="7" applyFont="1" applyAlignment="1">
      <alignment horizontal="center"/>
    </xf>
    <xf numFmtId="0" fontId="32" fillId="3" borderId="3" xfId="7" applyFont="1" applyFill="1" applyBorder="1" applyAlignment="1">
      <alignment horizontal="center" vertical="center"/>
    </xf>
    <xf numFmtId="0" fontId="32" fillId="3" borderId="0" xfId="7" applyFont="1" applyFill="1" applyAlignment="1">
      <alignment horizontal="center" vertical="center"/>
    </xf>
    <xf numFmtId="0" fontId="2" fillId="0" borderId="7" xfId="7" applyFont="1" applyBorder="1"/>
    <xf numFmtId="0" fontId="76" fillId="0" borderId="0" xfId="7" applyFont="1"/>
    <xf numFmtId="0" fontId="104" fillId="6" borderId="32" xfId="0" applyFont="1" applyFill="1" applyBorder="1" applyAlignment="1">
      <alignment wrapText="1"/>
    </xf>
    <xf numFmtId="0" fontId="33" fillId="0" borderId="7" xfId="7" applyFont="1" applyBorder="1"/>
    <xf numFmtId="0" fontId="30" fillId="6" borderId="0" xfId="8" applyFont="1" applyFill="1" applyAlignment="1">
      <alignment vertical="center"/>
    </xf>
    <xf numFmtId="0" fontId="32" fillId="7" borderId="0" xfId="7" applyFont="1" applyFill="1" applyAlignment="1">
      <alignment vertical="center"/>
    </xf>
    <xf numFmtId="49" fontId="61" fillId="0" borderId="0" xfId="5" applyNumberFormat="1" applyFont="1" applyAlignment="1">
      <alignment vertical="top"/>
    </xf>
    <xf numFmtId="49" fontId="77" fillId="0" borderId="0" xfId="5" applyNumberFormat="1" applyFont="1"/>
    <xf numFmtId="49" fontId="61" fillId="0" borderId="0" xfId="5" applyNumberFormat="1" applyFont="1"/>
    <xf numFmtId="49" fontId="61" fillId="0" borderId="0" xfId="5" applyNumberFormat="1" applyFont="1" applyAlignment="1">
      <alignment vertical="center"/>
    </xf>
    <xf numFmtId="49" fontId="58" fillId="0" borderId="13" xfId="5" applyNumberFormat="1" applyFont="1" applyBorder="1" applyAlignment="1">
      <alignment horizontal="center"/>
    </xf>
    <xf numFmtId="0" fontId="58" fillId="0" borderId="10" xfId="5" applyFont="1" applyBorder="1" applyAlignment="1">
      <alignment horizontal="center"/>
    </xf>
    <xf numFmtId="0" fontId="58" fillId="0" borderId="7" xfId="5" applyFont="1" applyBorder="1" applyAlignment="1">
      <alignment horizontal="center"/>
    </xf>
    <xf numFmtId="49" fontId="58" fillId="0" borderId="10" xfId="5" applyNumberFormat="1" applyFont="1" applyBorder="1" applyAlignment="1">
      <alignment horizontal="left"/>
    </xf>
    <xf numFmtId="0" fontId="56" fillId="0" borderId="10" xfId="5" applyBorder="1"/>
    <xf numFmtId="49" fontId="70" fillId="6" borderId="0" xfId="5" applyNumberFormat="1" applyFont="1" applyFill="1" applyAlignment="1">
      <alignment vertical="center"/>
    </xf>
    <xf numFmtId="0" fontId="79" fillId="0" borderId="0" xfId="3" applyFont="1" applyAlignment="1">
      <alignment horizontal="center"/>
    </xf>
    <xf numFmtId="0" fontId="79" fillId="0" borderId="0" xfId="3" applyFont="1" applyAlignment="1">
      <alignment horizontal="center" vertical="center"/>
    </xf>
    <xf numFmtId="49" fontId="61" fillId="0" borderId="0" xfId="9" applyNumberFormat="1" applyFont="1" applyAlignment="1">
      <alignment horizontal="center" vertical="top"/>
    </xf>
    <xf numFmtId="49" fontId="62" fillId="0" borderId="0" xfId="9" applyNumberFormat="1" applyFont="1" applyAlignment="1">
      <alignment vertical="top"/>
    </xf>
    <xf numFmtId="0" fontId="63" fillId="0" borderId="0" xfId="9" applyFont="1" applyAlignment="1">
      <alignment horizontal="center"/>
    </xf>
    <xf numFmtId="0" fontId="56" fillId="0" borderId="0" xfId="9"/>
    <xf numFmtId="49" fontId="66" fillId="0" borderId="0" xfId="9" applyNumberFormat="1" applyFont="1" applyAlignment="1">
      <alignment horizontal="center"/>
    </xf>
    <xf numFmtId="0" fontId="66" fillId="0" borderId="0" xfId="9" applyFont="1" applyAlignment="1">
      <alignment horizontal="left"/>
    </xf>
    <xf numFmtId="49" fontId="61" fillId="0" borderId="0" xfId="9" applyNumberFormat="1" applyFont="1" applyAlignment="1">
      <alignment horizontal="center"/>
    </xf>
    <xf numFmtId="49" fontId="62" fillId="0" borderId="0" xfId="9" applyNumberFormat="1" applyFont="1"/>
    <xf numFmtId="0" fontId="79" fillId="8" borderId="0" xfId="3" applyFont="1" applyFill="1" applyAlignment="1">
      <alignment horizontal="center"/>
    </xf>
    <xf numFmtId="0" fontId="79" fillId="8" borderId="0" xfId="3" applyFont="1" applyFill="1" applyAlignment="1">
      <alignment horizontal="center" vertical="center"/>
    </xf>
    <xf numFmtId="49" fontId="60" fillId="4" borderId="0" xfId="9" applyNumberFormat="1" applyFont="1" applyFill="1" applyAlignment="1">
      <alignment vertical="center"/>
    </xf>
    <xf numFmtId="49" fontId="60" fillId="4" borderId="0" xfId="9" applyNumberFormat="1" applyFont="1" applyFill="1" applyAlignment="1">
      <alignment horizontal="center" vertical="center"/>
    </xf>
    <xf numFmtId="49" fontId="80" fillId="4" borderId="0" xfId="9" applyNumberFormat="1" applyFont="1" applyFill="1" applyAlignment="1">
      <alignment vertical="center"/>
    </xf>
    <xf numFmtId="49" fontId="81" fillId="4" borderId="0" xfId="9" applyNumberFormat="1" applyFont="1" applyFill="1" applyAlignment="1">
      <alignment horizontal="center" vertical="center"/>
    </xf>
    <xf numFmtId="0" fontId="79" fillId="0" borderId="6" xfId="3" applyFont="1" applyBorder="1" applyAlignment="1">
      <alignment horizontal="center"/>
    </xf>
    <xf numFmtId="0" fontId="79" fillId="0" borderId="6" xfId="3" applyFont="1" applyBorder="1" applyAlignment="1">
      <alignment horizontal="center" vertical="center"/>
    </xf>
    <xf numFmtId="14" fontId="68" fillId="0" borderId="6" xfId="9" applyNumberFormat="1" applyFont="1" applyBorder="1" applyAlignment="1">
      <alignment horizontal="left" vertical="center"/>
    </xf>
    <xf numFmtId="49" fontId="62" fillId="0" borderId="6" xfId="9" applyNumberFormat="1" applyFont="1" applyBorder="1" applyAlignment="1">
      <alignment horizontal="left" vertical="center"/>
    </xf>
    <xf numFmtId="49" fontId="79" fillId="0" borderId="6" xfId="9" applyNumberFormat="1" applyFont="1" applyBorder="1" applyAlignment="1">
      <alignment horizontal="left" vertical="center"/>
    </xf>
    <xf numFmtId="0" fontId="79" fillId="0" borderId="0" xfId="3" applyFont="1"/>
    <xf numFmtId="0" fontId="80" fillId="0" borderId="0" xfId="3" applyFont="1"/>
    <xf numFmtId="0" fontId="62" fillId="0" borderId="0" xfId="3" applyFont="1" applyAlignment="1">
      <alignment horizontal="center"/>
    </xf>
    <xf numFmtId="0" fontId="60" fillId="0" borderId="0" xfId="3" applyFont="1" applyAlignment="1">
      <alignment horizontal="left"/>
    </xf>
    <xf numFmtId="49" fontId="62" fillId="0" borderId="0" xfId="3" applyNumberFormat="1" applyFont="1" applyAlignment="1">
      <alignment horizontal="center"/>
    </xf>
    <xf numFmtId="49" fontId="62" fillId="0" borderId="0" xfId="3" applyNumberFormat="1" applyFont="1" applyAlignment="1">
      <alignment horizontal="center" vertical="center"/>
    </xf>
    <xf numFmtId="49" fontId="60" fillId="0" borderId="14" xfId="3" applyNumberFormat="1" applyFont="1" applyBorder="1"/>
    <xf numFmtId="0" fontId="105" fillId="6" borderId="15" xfId="10" applyFont="1" applyFill="1" applyBorder="1"/>
    <xf numFmtId="0" fontId="106" fillId="6" borderId="8" xfId="10" applyFont="1" applyFill="1" applyBorder="1"/>
    <xf numFmtId="49" fontId="79" fillId="0" borderId="0" xfId="3" applyNumberFormat="1" applyFont="1" applyAlignment="1">
      <alignment horizontal="center"/>
    </xf>
    <xf numFmtId="49" fontId="62" fillId="0" borderId="16" xfId="3" applyNumberFormat="1" applyFont="1" applyBorder="1" applyAlignment="1">
      <alignment horizontal="center" vertical="center"/>
    </xf>
    <xf numFmtId="49" fontId="60" fillId="0" borderId="13" xfId="3" applyNumberFormat="1" applyFont="1" applyBorder="1"/>
    <xf numFmtId="0" fontId="82" fillId="6" borderId="7" xfId="2" applyFont="1" applyFill="1" applyBorder="1" applyAlignment="1">
      <alignment vertical="center" wrapText="1"/>
    </xf>
    <xf numFmtId="0" fontId="82" fillId="6" borderId="9" xfId="2" applyFont="1" applyFill="1" applyBorder="1" applyAlignment="1">
      <alignment vertical="center" wrapText="1"/>
    </xf>
    <xf numFmtId="49" fontId="62" fillId="0" borderId="8" xfId="3" applyNumberFormat="1" applyFont="1" applyBorder="1" applyAlignment="1">
      <alignment horizontal="center" vertical="center"/>
    </xf>
    <xf numFmtId="49" fontId="62" fillId="0" borderId="10" xfId="3" applyNumberFormat="1" applyFont="1" applyBorder="1" applyAlignment="1">
      <alignment horizontal="center"/>
    </xf>
    <xf numFmtId="49" fontId="60" fillId="0" borderId="0" xfId="3" applyNumberFormat="1" applyFont="1"/>
    <xf numFmtId="49" fontId="62" fillId="0" borderId="16" xfId="3" applyNumberFormat="1" applyFont="1" applyBorder="1" applyAlignment="1">
      <alignment horizontal="center"/>
    </xf>
    <xf numFmtId="0" fontId="56" fillId="0" borderId="10" xfId="9" applyBorder="1"/>
    <xf numFmtId="49" fontId="62" fillId="0" borderId="14" xfId="3" applyNumberFormat="1" applyFont="1" applyBorder="1"/>
    <xf numFmtId="49" fontId="79" fillId="6" borderId="15" xfId="3" applyNumberFormat="1" applyFont="1" applyFill="1" applyBorder="1" applyAlignment="1">
      <alignment horizontal="center"/>
    </xf>
    <xf numFmtId="49" fontId="79" fillId="6" borderId="8" xfId="3" applyNumberFormat="1" applyFont="1" applyFill="1" applyBorder="1" applyAlignment="1">
      <alignment horizontal="center"/>
    </xf>
    <xf numFmtId="49" fontId="62" fillId="0" borderId="17" xfId="3" applyNumberFormat="1" applyFont="1" applyBorder="1" applyAlignment="1">
      <alignment horizontal="center" vertical="center"/>
    </xf>
    <xf numFmtId="0" fontId="83" fillId="9" borderId="0" xfId="5" applyFont="1" applyFill="1" applyAlignment="1">
      <alignment vertical="center" wrapText="1"/>
    </xf>
    <xf numFmtId="49" fontId="62" fillId="0" borderId="13" xfId="3" applyNumberFormat="1" applyFont="1" applyBorder="1"/>
    <xf numFmtId="49" fontId="62" fillId="0" borderId="15" xfId="3" applyNumberFormat="1" applyFont="1" applyBorder="1" applyAlignment="1">
      <alignment horizontal="center" vertical="center"/>
    </xf>
    <xf numFmtId="49" fontId="62" fillId="0" borderId="10" xfId="3" applyNumberFormat="1" applyFont="1" applyBorder="1" applyAlignment="1">
      <alignment horizontal="center" vertical="center"/>
    </xf>
    <xf numFmtId="49" fontId="62" fillId="0" borderId="4" xfId="3" applyNumberFormat="1" applyFont="1" applyBorder="1" applyAlignment="1">
      <alignment horizontal="center" vertical="center"/>
    </xf>
    <xf numFmtId="49" fontId="62" fillId="0" borderId="14" xfId="3" applyNumberFormat="1" applyFont="1" applyBorder="1" applyAlignment="1">
      <alignment horizontal="center"/>
    </xf>
    <xf numFmtId="49" fontId="79" fillId="0" borderId="10" xfId="3" applyNumberFormat="1" applyFont="1" applyBorder="1"/>
    <xf numFmtId="49" fontId="79" fillId="6" borderId="15" xfId="3" applyNumberFormat="1" applyFont="1" applyFill="1" applyBorder="1"/>
    <xf numFmtId="49" fontId="79" fillId="6" borderId="8" xfId="3" applyNumberFormat="1" applyFont="1" applyFill="1" applyBorder="1"/>
    <xf numFmtId="0" fontId="107" fillId="5" borderId="11" xfId="5" applyFont="1" applyFill="1" applyBorder="1" applyAlignment="1">
      <alignment horizontal="center" vertical="top" wrapText="1"/>
    </xf>
    <xf numFmtId="49" fontId="84" fillId="0" borderId="0" xfId="3" applyNumberFormat="1" applyFont="1" applyAlignment="1">
      <alignment horizontal="center" vertical="center"/>
    </xf>
    <xf numFmtId="49" fontId="84" fillId="0" borderId="0" xfId="3" applyNumberFormat="1" applyFont="1"/>
    <xf numFmtId="49" fontId="60" fillId="0" borderId="10" xfId="3" applyNumberFormat="1" applyFont="1" applyBorder="1"/>
    <xf numFmtId="49" fontId="84" fillId="0" borderId="18" xfId="3" applyNumberFormat="1" applyFont="1" applyBorder="1" applyAlignment="1">
      <alignment horizontal="center" vertical="center"/>
    </xf>
    <xf numFmtId="49" fontId="84" fillId="0" borderId="10" xfId="3" applyNumberFormat="1" applyFont="1" applyBorder="1" applyAlignment="1">
      <alignment horizontal="center" vertical="center"/>
    </xf>
    <xf numFmtId="0" fontId="56" fillId="6" borderId="15" xfId="4" applyFill="1" applyBorder="1"/>
    <xf numFmtId="0" fontId="86" fillId="6" borderId="8" xfId="4" applyFont="1" applyFill="1" applyBorder="1"/>
    <xf numFmtId="49" fontId="79" fillId="0" borderId="10" xfId="3" applyNumberFormat="1" applyFont="1" applyBorder="1" applyAlignment="1">
      <alignment horizontal="center"/>
    </xf>
    <xf numFmtId="0" fontId="56" fillId="0" borderId="15" xfId="9" applyBorder="1" applyAlignment="1">
      <alignment horizontal="center"/>
    </xf>
    <xf numFmtId="0" fontId="56" fillId="0" borderId="10" xfId="9" applyBorder="1" applyAlignment="1">
      <alignment horizontal="center"/>
    </xf>
    <xf numFmtId="0" fontId="56" fillId="0" borderId="16" xfId="9" applyBorder="1" applyAlignment="1">
      <alignment horizontal="center"/>
    </xf>
    <xf numFmtId="0" fontId="103" fillId="6" borderId="15" xfId="10" applyFill="1" applyBorder="1"/>
    <xf numFmtId="49" fontId="80" fillId="0" borderId="0" xfId="3" applyNumberFormat="1" applyFont="1" applyAlignment="1">
      <alignment horizontal="center" vertical="center"/>
    </xf>
    <xf numFmtId="0" fontId="56" fillId="6" borderId="0" xfId="9" applyFill="1"/>
    <xf numFmtId="0" fontId="86" fillId="6" borderId="0" xfId="9" applyFont="1" applyFill="1"/>
    <xf numFmtId="0" fontId="56" fillId="0" borderId="0" xfId="9" applyAlignment="1">
      <alignment horizontal="center"/>
    </xf>
    <xf numFmtId="0" fontId="86" fillId="0" borderId="0" xfId="9" applyFont="1"/>
    <xf numFmtId="0" fontId="105" fillId="6" borderId="8" xfId="10" applyFont="1" applyFill="1" applyBorder="1"/>
    <xf numFmtId="0" fontId="78" fillId="6" borderId="7" xfId="2" applyFont="1" applyFill="1" applyBorder="1" applyAlignment="1">
      <alignment vertical="center" wrapText="1"/>
    </xf>
    <xf numFmtId="0" fontId="78" fillId="6" borderId="9" xfId="2" applyFont="1" applyFill="1" applyBorder="1" applyAlignment="1">
      <alignment vertical="center" wrapText="1"/>
    </xf>
    <xf numFmtId="49" fontId="64" fillId="6" borderId="15" xfId="3" applyNumberFormat="1" applyFont="1" applyFill="1" applyBorder="1" applyAlignment="1">
      <alignment horizontal="center"/>
    </xf>
    <xf numFmtId="49" fontId="64" fillId="6" borderId="8" xfId="3" applyNumberFormat="1" applyFont="1" applyFill="1" applyBorder="1" applyAlignment="1">
      <alignment horizontal="center"/>
    </xf>
    <xf numFmtId="0" fontId="108" fillId="9" borderId="9" xfId="2" applyFont="1" applyFill="1" applyBorder="1" applyAlignment="1">
      <alignment vertical="top" wrapText="1"/>
    </xf>
    <xf numFmtId="49" fontId="62" fillId="6" borderId="10" xfId="3" applyNumberFormat="1" applyFont="1" applyFill="1" applyBorder="1" applyAlignment="1">
      <alignment horizontal="center" vertical="center"/>
    </xf>
    <xf numFmtId="0" fontId="87" fillId="6" borderId="0" xfId="2" applyFont="1" applyFill="1" applyAlignment="1">
      <alignment horizontal="center" wrapText="1"/>
    </xf>
    <xf numFmtId="0" fontId="88" fillId="6" borderId="10" xfId="3" applyFont="1" applyFill="1" applyBorder="1" applyAlignment="1">
      <alignment horizontal="center"/>
    </xf>
    <xf numFmtId="49" fontId="84" fillId="6" borderId="0" xfId="3" applyNumberFormat="1" applyFont="1" applyFill="1" applyAlignment="1">
      <alignment horizontal="center" vertical="center"/>
    </xf>
    <xf numFmtId="0" fontId="108" fillId="9" borderId="7" xfId="2" applyFont="1" applyFill="1" applyBorder="1" applyAlignment="1">
      <alignment vertical="top" wrapText="1"/>
    </xf>
    <xf numFmtId="0" fontId="109" fillId="5" borderId="11" xfId="2" applyFont="1" applyFill="1" applyBorder="1" applyAlignment="1">
      <alignment horizontal="center" vertical="center" wrapText="1"/>
    </xf>
    <xf numFmtId="49" fontId="84" fillId="6" borderId="10" xfId="3" applyNumberFormat="1" applyFont="1" applyFill="1" applyBorder="1" applyAlignment="1">
      <alignment horizontal="center" vertical="center"/>
    </xf>
    <xf numFmtId="49" fontId="84" fillId="0" borderId="16" xfId="3" applyNumberFormat="1" applyFont="1" applyBorder="1" applyAlignment="1">
      <alignment horizontal="center" vertical="center"/>
    </xf>
    <xf numFmtId="49" fontId="62" fillId="0" borderId="0" xfId="9" applyNumberFormat="1" applyFont="1" applyAlignment="1">
      <alignment horizontal="center" vertical="top"/>
    </xf>
    <xf numFmtId="49" fontId="60" fillId="0" borderId="0" xfId="9" applyNumberFormat="1" applyFont="1" applyAlignment="1">
      <alignment horizontal="center"/>
    </xf>
    <xf numFmtId="49" fontId="79" fillId="0" borderId="16" xfId="3" applyNumberFormat="1" applyFont="1" applyBorder="1" applyAlignment="1">
      <alignment horizontal="center"/>
    </xf>
    <xf numFmtId="49" fontId="62" fillId="0" borderId="14" xfId="3" applyNumberFormat="1" applyFont="1" applyBorder="1" applyAlignment="1">
      <alignment horizontal="center" vertical="center"/>
    </xf>
    <xf numFmtId="49" fontId="79" fillId="0" borderId="17" xfId="3" applyNumberFormat="1" applyFont="1" applyBorder="1" applyAlignment="1">
      <alignment horizontal="center"/>
    </xf>
    <xf numFmtId="49" fontId="80" fillId="0" borderId="16" xfId="3" applyNumberFormat="1" applyFont="1" applyBorder="1" applyAlignment="1">
      <alignment horizontal="center" vertical="center"/>
    </xf>
    <xf numFmtId="49" fontId="80" fillId="0" borderId="19" xfId="3" applyNumberFormat="1" applyFont="1" applyBorder="1" applyAlignment="1">
      <alignment horizontal="center" vertical="center"/>
    </xf>
    <xf numFmtId="49" fontId="79" fillId="0" borderId="18" xfId="3" applyNumberFormat="1" applyFont="1" applyBorder="1" applyAlignment="1">
      <alignment horizontal="center"/>
    </xf>
    <xf numFmtId="0" fontId="88" fillId="9" borderId="0" xfId="0" applyFont="1" applyFill="1" applyAlignment="1">
      <alignment vertical="top" wrapText="1"/>
    </xf>
    <xf numFmtId="0" fontId="88" fillId="10" borderId="7" xfId="0" applyFont="1" applyFill="1" applyBorder="1" applyAlignment="1">
      <alignment vertical="top" wrapText="1"/>
    </xf>
    <xf numFmtId="0" fontId="88" fillId="10" borderId="9" xfId="0" applyFont="1" applyFill="1" applyBorder="1" applyAlignment="1">
      <alignment vertical="top" wrapText="1"/>
    </xf>
    <xf numFmtId="0" fontId="88" fillId="9" borderId="7" xfId="0" applyFont="1" applyFill="1" applyBorder="1" applyAlignment="1">
      <alignment vertical="top" wrapText="1"/>
    </xf>
    <xf numFmtId="0" fontId="88" fillId="9" borderId="9" xfId="0" applyFont="1" applyFill="1" applyBorder="1" applyAlignment="1">
      <alignment vertical="top" wrapText="1"/>
    </xf>
    <xf numFmtId="49" fontId="84" fillId="0" borderId="4" xfId="3" applyNumberFormat="1" applyFont="1" applyBorder="1" applyAlignment="1">
      <alignment horizontal="center" vertical="center"/>
    </xf>
    <xf numFmtId="0" fontId="88" fillId="0" borderId="0" xfId="9" applyFont="1" applyAlignment="1">
      <alignment horizontal="center"/>
    </xf>
    <xf numFmtId="0" fontId="58" fillId="0" borderId="0" xfId="3" applyFont="1" applyAlignment="1">
      <alignment horizontal="center"/>
    </xf>
    <xf numFmtId="0" fontId="88" fillId="0" borderId="0" xfId="3" applyFont="1" applyAlignment="1">
      <alignment horizontal="center"/>
    </xf>
    <xf numFmtId="49" fontId="62" fillId="0" borderId="0" xfId="9" applyNumberFormat="1" applyFont="1" applyAlignment="1">
      <alignment horizontal="center"/>
    </xf>
    <xf numFmtId="49" fontId="79" fillId="0" borderId="6" xfId="9" applyNumberFormat="1" applyFont="1" applyBorder="1" applyAlignment="1">
      <alignment horizontal="center" vertical="center"/>
    </xf>
    <xf numFmtId="0" fontId="110" fillId="10" borderId="0" xfId="5" applyFont="1" applyFill="1" applyAlignment="1">
      <alignment horizontal="center" vertical="top" wrapText="1"/>
    </xf>
    <xf numFmtId="0" fontId="88" fillId="9" borderId="20" xfId="0" applyFont="1" applyFill="1" applyBorder="1" applyAlignment="1">
      <alignment horizontal="center" vertical="top" wrapText="1"/>
    </xf>
    <xf numFmtId="0" fontId="88" fillId="11" borderId="7" xfId="0" applyFont="1" applyFill="1" applyBorder="1" applyAlignment="1">
      <alignment horizontal="center" vertical="top" wrapText="1"/>
    </xf>
    <xf numFmtId="0" fontId="88" fillId="9" borderId="0" xfId="0" applyFont="1" applyFill="1" applyAlignment="1">
      <alignment horizontal="center" vertical="top" wrapText="1"/>
    </xf>
    <xf numFmtId="0" fontId="88" fillId="10" borderId="7" xfId="0" applyFont="1" applyFill="1" applyBorder="1" applyAlignment="1">
      <alignment horizontal="center" vertical="top" wrapText="1"/>
    </xf>
    <xf numFmtId="0" fontId="88" fillId="9" borderId="7" xfId="0" applyFont="1" applyFill="1" applyBorder="1" applyAlignment="1">
      <alignment horizontal="center" vertical="top" wrapText="1"/>
    </xf>
    <xf numFmtId="0" fontId="58" fillId="0" borderId="0" xfId="3" applyFont="1" applyAlignment="1">
      <alignment horizontal="center" vertical="center"/>
    </xf>
    <xf numFmtId="49" fontId="90" fillId="0" borderId="0" xfId="9" applyNumberFormat="1" applyFont="1" applyAlignment="1">
      <alignment horizontal="center"/>
    </xf>
    <xf numFmtId="0" fontId="58" fillId="8" borderId="0" xfId="3" applyFont="1" applyFill="1" applyAlignment="1">
      <alignment horizontal="center"/>
    </xf>
    <xf numFmtId="0" fontId="58" fillId="8" borderId="0" xfId="3" applyFont="1" applyFill="1" applyAlignment="1">
      <alignment horizontal="center" vertical="center"/>
    </xf>
    <xf numFmtId="49" fontId="58" fillId="0" borderId="0" xfId="3" applyNumberFormat="1" applyFont="1" applyAlignment="1">
      <alignment horizontal="center"/>
    </xf>
    <xf numFmtId="49" fontId="58" fillId="0" borderId="0" xfId="3" applyNumberFormat="1" applyFont="1" applyAlignment="1">
      <alignment horizontal="center" vertical="center"/>
    </xf>
    <xf numFmtId="49" fontId="58" fillId="0" borderId="16" xfId="3" applyNumberFormat="1" applyFont="1" applyBorder="1" applyAlignment="1">
      <alignment horizontal="center" vertical="center"/>
    </xf>
    <xf numFmtId="49" fontId="58" fillId="0" borderId="10" xfId="3" applyNumberFormat="1" applyFont="1" applyBorder="1" applyAlignment="1">
      <alignment horizontal="center"/>
    </xf>
    <xf numFmtId="49" fontId="58" fillId="0" borderId="16" xfId="3" applyNumberFormat="1" applyFont="1" applyBorder="1" applyAlignment="1">
      <alignment horizontal="center"/>
    </xf>
    <xf numFmtId="49" fontId="58" fillId="0" borderId="8" xfId="3" applyNumberFormat="1" applyFont="1" applyBorder="1" applyAlignment="1">
      <alignment horizontal="center" vertical="center"/>
    </xf>
    <xf numFmtId="49" fontId="58" fillId="0" borderId="10" xfId="3" applyNumberFormat="1" applyFont="1" applyBorder="1" applyAlignment="1">
      <alignment horizontal="center" vertical="center"/>
    </xf>
    <xf numFmtId="49" fontId="58" fillId="0" borderId="4" xfId="3" applyNumberFormat="1" applyFont="1" applyBorder="1" applyAlignment="1">
      <alignment horizontal="center" vertical="center"/>
    </xf>
    <xf numFmtId="49" fontId="58" fillId="0" borderId="17" xfId="3" applyNumberFormat="1" applyFont="1" applyBorder="1" applyAlignment="1">
      <alignment horizontal="center" vertical="center"/>
    </xf>
    <xf numFmtId="49" fontId="58" fillId="6" borderId="21" xfId="3" applyNumberFormat="1" applyFont="1" applyFill="1" applyBorder="1" applyAlignment="1">
      <alignment horizontal="center" vertical="center"/>
    </xf>
    <xf numFmtId="49" fontId="88" fillId="0" borderId="0" xfId="3" applyNumberFormat="1" applyFont="1" applyAlignment="1">
      <alignment horizontal="center" vertical="center"/>
    </xf>
    <xf numFmtId="49" fontId="88" fillId="6" borderId="22" xfId="3" applyNumberFormat="1" applyFont="1" applyFill="1" applyBorder="1" applyAlignment="1">
      <alignment horizontal="center" vertical="center"/>
    </xf>
    <xf numFmtId="0" fontId="111" fillId="9" borderId="7" xfId="5" applyFont="1" applyFill="1" applyBorder="1" applyAlignment="1">
      <alignment horizontal="center" vertical="top" wrapText="1"/>
    </xf>
    <xf numFmtId="0" fontId="111" fillId="9" borderId="20" xfId="5" applyFont="1" applyFill="1" applyBorder="1" applyAlignment="1">
      <alignment horizontal="center" vertical="top" wrapText="1"/>
    </xf>
    <xf numFmtId="49" fontId="65" fillId="4" borderId="0" xfId="9" applyNumberFormat="1" applyFont="1" applyFill="1" applyAlignment="1">
      <alignment horizontal="center" vertical="center"/>
    </xf>
    <xf numFmtId="0" fontId="92" fillId="9" borderId="7" xfId="2" applyFont="1" applyFill="1" applyBorder="1" applyAlignment="1">
      <alignment horizontal="center" vertical="center" wrapText="1"/>
    </xf>
    <xf numFmtId="0" fontId="111" fillId="9" borderId="0" xfId="5" applyFont="1" applyFill="1" applyAlignment="1">
      <alignment horizontal="center" vertical="top" wrapText="1"/>
    </xf>
    <xf numFmtId="0" fontId="111" fillId="10" borderId="0" xfId="5" applyFont="1" applyFill="1" applyAlignment="1">
      <alignment horizontal="center" vertical="top" wrapText="1"/>
    </xf>
    <xf numFmtId="0" fontId="111" fillId="10" borderId="20" xfId="5" applyFont="1" applyFill="1" applyBorder="1" applyAlignment="1">
      <alignment horizontal="center" vertical="top" wrapText="1"/>
    </xf>
    <xf numFmtId="20" fontId="65" fillId="5" borderId="12" xfId="3" applyNumberFormat="1" applyFont="1" applyFill="1" applyBorder="1" applyAlignment="1">
      <alignment horizontal="center"/>
    </xf>
    <xf numFmtId="49" fontId="65" fillId="5" borderId="12" xfId="3" applyNumberFormat="1" applyFont="1" applyFill="1" applyBorder="1" applyAlignment="1">
      <alignment horizontal="center"/>
    </xf>
    <xf numFmtId="49" fontId="85" fillId="5" borderId="12" xfId="3" applyNumberFormat="1" applyFont="1" applyFill="1" applyBorder="1" applyAlignment="1">
      <alignment horizontal="center"/>
    </xf>
    <xf numFmtId="0" fontId="108" fillId="10" borderId="0" xfId="2" applyFont="1" applyFill="1" applyAlignment="1">
      <alignment horizontal="center" vertical="top" wrapText="1"/>
    </xf>
    <xf numFmtId="0" fontId="108" fillId="10" borderId="7" xfId="2" applyFont="1" applyFill="1" applyBorder="1" applyAlignment="1">
      <alignment horizontal="center" vertical="top" wrapText="1"/>
    </xf>
    <xf numFmtId="0" fontId="108" fillId="9" borderId="7" xfId="2" applyFont="1" applyFill="1" applyBorder="1" applyAlignment="1">
      <alignment horizontal="center" vertical="top" wrapText="1"/>
    </xf>
    <xf numFmtId="49" fontId="89" fillId="0" borderId="0" xfId="9" applyNumberFormat="1" applyFont="1" applyAlignment="1">
      <alignment horizontal="center" vertical="top"/>
    </xf>
    <xf numFmtId="49" fontId="85" fillId="0" borderId="0" xfId="9" applyNumberFormat="1" applyFont="1" applyAlignment="1">
      <alignment horizontal="center"/>
    </xf>
    <xf numFmtId="49" fontId="89" fillId="0" borderId="0" xfId="9" applyNumberFormat="1" applyFont="1" applyAlignment="1">
      <alignment horizontal="center"/>
    </xf>
    <xf numFmtId="49" fontId="85" fillId="4" borderId="0" xfId="9" applyNumberFormat="1" applyFont="1" applyFill="1" applyAlignment="1">
      <alignment horizontal="center" vertical="center"/>
    </xf>
    <xf numFmtId="49" fontId="93" fillId="4" borderId="0" xfId="9" applyNumberFormat="1" applyFont="1" applyFill="1" applyAlignment="1">
      <alignment horizontal="center" vertical="center"/>
    </xf>
    <xf numFmtId="0" fontId="94" fillId="0" borderId="6" xfId="9" applyFont="1" applyBorder="1" applyAlignment="1">
      <alignment horizontal="center" vertical="center"/>
    </xf>
    <xf numFmtId="49" fontId="89" fillId="0" borderId="6" xfId="9" applyNumberFormat="1" applyFont="1" applyBorder="1" applyAlignment="1">
      <alignment horizontal="center" vertical="center"/>
    </xf>
    <xf numFmtId="49" fontId="88" fillId="0" borderId="0" xfId="3" applyNumberFormat="1" applyFont="1" applyAlignment="1">
      <alignment horizontal="center"/>
    </xf>
    <xf numFmtId="49" fontId="88" fillId="0" borderId="8" xfId="3" applyNumberFormat="1" applyFont="1" applyBorder="1" applyAlignment="1">
      <alignment horizontal="center" vertical="center"/>
    </xf>
    <xf numFmtId="49" fontId="88" fillId="0" borderId="10" xfId="3" applyNumberFormat="1" applyFont="1" applyBorder="1" applyAlignment="1">
      <alignment horizontal="center"/>
    </xf>
    <xf numFmtId="49" fontId="88" fillId="0" borderId="16" xfId="3" applyNumberFormat="1" applyFont="1" applyBorder="1" applyAlignment="1">
      <alignment horizontal="center" vertical="center"/>
    </xf>
    <xf numFmtId="0" fontId="111" fillId="10" borderId="0" xfId="2" applyFont="1" applyFill="1" applyAlignment="1">
      <alignment horizontal="center" vertical="top" wrapText="1"/>
    </xf>
    <xf numFmtId="49" fontId="88" fillId="0" borderId="14" xfId="9" applyNumberFormat="1" applyFont="1" applyBorder="1" applyAlignment="1">
      <alignment horizontal="center"/>
    </xf>
    <xf numFmtId="49" fontId="88" fillId="0" borderId="17" xfId="3" applyNumberFormat="1" applyFont="1" applyBorder="1" applyAlignment="1">
      <alignment horizontal="center" vertical="center"/>
    </xf>
    <xf numFmtId="49" fontId="88" fillId="0" borderId="15" xfId="3" applyNumberFormat="1" applyFont="1" applyBorder="1" applyAlignment="1">
      <alignment horizontal="center" vertical="center"/>
    </xf>
    <xf numFmtId="0" fontId="111" fillId="10" borderId="7" xfId="2" applyFont="1" applyFill="1" applyBorder="1" applyAlignment="1">
      <alignment horizontal="center" vertical="top" wrapText="1"/>
    </xf>
    <xf numFmtId="49" fontId="88" fillId="0" borderId="14" xfId="3" applyNumberFormat="1" applyFont="1" applyBorder="1" applyAlignment="1">
      <alignment horizontal="center"/>
    </xf>
    <xf numFmtId="49" fontId="88" fillId="0" borderId="10" xfId="3" applyNumberFormat="1" applyFont="1" applyBorder="1" applyAlignment="1">
      <alignment horizontal="center" vertical="center"/>
    </xf>
    <xf numFmtId="0" fontId="88" fillId="0" borderId="15" xfId="9" applyFont="1" applyBorder="1" applyAlignment="1">
      <alignment horizontal="center"/>
    </xf>
    <xf numFmtId="0" fontId="88" fillId="0" borderId="10" xfId="9" applyFont="1" applyBorder="1" applyAlignment="1">
      <alignment horizontal="center"/>
    </xf>
    <xf numFmtId="0" fontId="111" fillId="9" borderId="7" xfId="2" applyFont="1" applyFill="1" applyBorder="1" applyAlignment="1">
      <alignment horizontal="center" vertical="top" wrapText="1"/>
    </xf>
    <xf numFmtId="49" fontId="88" fillId="0" borderId="4" xfId="3" applyNumberFormat="1" applyFont="1" applyBorder="1" applyAlignment="1">
      <alignment horizontal="center" vertical="center"/>
    </xf>
    <xf numFmtId="0" fontId="88" fillId="0" borderId="14" xfId="9" applyFont="1" applyBorder="1" applyAlignment="1">
      <alignment horizontal="center"/>
    </xf>
    <xf numFmtId="0" fontId="88" fillId="0" borderId="0" xfId="2" applyFont="1" applyAlignment="1">
      <alignment horizontal="center" vertical="top" wrapText="1"/>
    </xf>
    <xf numFmtId="0" fontId="88" fillId="10" borderId="0" xfId="2" applyFont="1" applyFill="1" applyAlignment="1">
      <alignment horizontal="center" vertical="top" wrapText="1"/>
    </xf>
    <xf numFmtId="0" fontId="56" fillId="0" borderId="17" xfId="9" applyBorder="1" applyAlignment="1">
      <alignment horizontal="center"/>
    </xf>
    <xf numFmtId="0" fontId="56" fillId="10" borderId="20" xfId="2" applyFill="1" applyBorder="1" applyAlignment="1">
      <alignment horizontal="center" vertical="top" wrapText="1"/>
    </xf>
    <xf numFmtId="14" fontId="68" fillId="0" borderId="6" xfId="9" applyNumberFormat="1" applyFont="1" applyBorder="1" applyAlignment="1">
      <alignment horizontal="center" vertical="center"/>
    </xf>
    <xf numFmtId="0" fontId="82" fillId="9" borderId="7" xfId="2" applyFont="1" applyFill="1" applyBorder="1" applyAlignment="1">
      <alignment horizontal="center" vertical="center" wrapText="1"/>
    </xf>
    <xf numFmtId="0" fontId="108" fillId="11" borderId="7" xfId="2" applyFont="1" applyFill="1" applyBorder="1" applyAlignment="1">
      <alignment horizontal="center" vertical="top" wrapText="1"/>
    </xf>
    <xf numFmtId="0" fontId="108" fillId="10" borderId="20" xfId="2" applyFont="1" applyFill="1" applyBorder="1" applyAlignment="1">
      <alignment horizontal="center" vertical="top" wrapText="1"/>
    </xf>
    <xf numFmtId="0" fontId="56" fillId="6" borderId="0" xfId="2" applyFill="1" applyAlignment="1">
      <alignment horizontal="center" vertical="center" wrapText="1"/>
    </xf>
    <xf numFmtId="0" fontId="111" fillId="9" borderId="7" xfId="2" applyFont="1" applyFill="1" applyBorder="1" applyAlignment="1">
      <alignment horizontal="center" wrapText="1"/>
    </xf>
    <xf numFmtId="49" fontId="56" fillId="0" borderId="4" xfId="9" applyNumberFormat="1" applyBorder="1" applyAlignment="1">
      <alignment horizontal="center"/>
    </xf>
    <xf numFmtId="0" fontId="56" fillId="0" borderId="21" xfId="9" applyBorder="1" applyAlignment="1">
      <alignment horizontal="center"/>
    </xf>
    <xf numFmtId="0" fontId="56" fillId="0" borderId="22" xfId="9" applyBorder="1" applyAlignment="1">
      <alignment horizontal="center"/>
    </xf>
    <xf numFmtId="49" fontId="56" fillId="0" borderId="0" xfId="9" applyNumberFormat="1" applyAlignment="1">
      <alignment horizontal="center"/>
    </xf>
    <xf numFmtId="49" fontId="88" fillId="6" borderId="10" xfId="3" applyNumberFormat="1" applyFont="1" applyFill="1" applyBorder="1" applyAlignment="1">
      <alignment horizontal="center"/>
    </xf>
    <xf numFmtId="49" fontId="88" fillId="5" borderId="12" xfId="3" applyNumberFormat="1" applyFont="1" applyFill="1" applyBorder="1" applyAlignment="1">
      <alignment horizontal="center"/>
    </xf>
    <xf numFmtId="0" fontId="107" fillId="5" borderId="11" xfId="2" applyFont="1" applyFill="1" applyBorder="1" applyAlignment="1">
      <alignment horizontal="center" vertical="center" wrapText="1"/>
    </xf>
    <xf numFmtId="0" fontId="111" fillId="10" borderId="0" xfId="0" applyFont="1" applyFill="1" applyAlignment="1">
      <alignment vertical="top" wrapText="1"/>
    </xf>
    <xf numFmtId="49" fontId="79" fillId="6" borderId="0" xfId="3" applyNumberFormat="1" applyFont="1" applyFill="1" applyAlignment="1">
      <alignment horizontal="center"/>
    </xf>
    <xf numFmtId="49" fontId="79" fillId="6" borderId="0" xfId="3" applyNumberFormat="1" applyFont="1" applyFill="1"/>
    <xf numFmtId="0" fontId="111" fillId="9" borderId="0" xfId="0" applyFont="1" applyFill="1" applyAlignment="1">
      <alignment vertical="top" wrapText="1"/>
    </xf>
    <xf numFmtId="0" fontId="111" fillId="11" borderId="0" xfId="0" applyFont="1" applyFill="1" applyAlignment="1">
      <alignment vertical="top" wrapText="1"/>
    </xf>
    <xf numFmtId="0" fontId="111" fillId="10" borderId="7" xfId="0" applyFont="1" applyFill="1" applyBorder="1" applyAlignment="1">
      <alignment vertical="top" wrapText="1"/>
    </xf>
    <xf numFmtId="0" fontId="111" fillId="10" borderId="9" xfId="0" applyFont="1" applyFill="1" applyBorder="1" applyAlignment="1">
      <alignment vertical="top" wrapText="1"/>
    </xf>
    <xf numFmtId="0" fontId="111" fillId="10" borderId="14" xfId="0" applyFont="1" applyFill="1" applyBorder="1" applyAlignment="1">
      <alignment vertical="top" wrapText="1"/>
    </xf>
    <xf numFmtId="0" fontId="111" fillId="10" borderId="15" xfId="0" applyFont="1" applyFill="1" applyBorder="1" applyAlignment="1">
      <alignment vertical="top" wrapText="1"/>
    </xf>
    <xf numFmtId="0" fontId="111" fillId="10" borderId="8" xfId="0" applyFont="1" applyFill="1" applyBorder="1" applyAlignment="1">
      <alignment vertical="top" wrapText="1"/>
    </xf>
    <xf numFmtId="0" fontId="111" fillId="10" borderId="13" xfId="0" applyFont="1" applyFill="1" applyBorder="1" applyAlignment="1">
      <alignment vertical="top" wrapText="1"/>
    </xf>
    <xf numFmtId="0" fontId="111" fillId="10" borderId="7" xfId="0" applyFont="1" applyFill="1" applyBorder="1" applyAlignment="1">
      <alignment wrapText="1"/>
    </xf>
    <xf numFmtId="0" fontId="111" fillId="9" borderId="7" xfId="0" applyFont="1" applyFill="1" applyBorder="1" applyAlignment="1">
      <alignment vertical="top" wrapText="1"/>
    </xf>
    <xf numFmtId="0" fontId="111" fillId="9" borderId="9" xfId="0" applyFont="1" applyFill="1" applyBorder="1" applyAlignment="1">
      <alignment vertical="top" wrapText="1"/>
    </xf>
    <xf numFmtId="14" fontId="91" fillId="0" borderId="0" xfId="9" applyNumberFormat="1" applyFont="1" applyAlignment="1">
      <alignment horizontal="center" vertical="center"/>
    </xf>
    <xf numFmtId="14" fontId="68" fillId="0" borderId="0" xfId="9" applyNumberFormat="1" applyFont="1" applyAlignment="1">
      <alignment horizontal="left" vertical="center"/>
    </xf>
    <xf numFmtId="49" fontId="62" fillId="0" borderId="0" xfId="9" applyNumberFormat="1" applyFont="1" applyAlignment="1">
      <alignment horizontal="left" vertical="center"/>
    </xf>
    <xf numFmtId="49" fontId="79" fillId="0" borderId="0" xfId="9" applyNumberFormat="1" applyFont="1" applyAlignment="1">
      <alignment horizontal="left" vertical="center"/>
    </xf>
    <xf numFmtId="0" fontId="69" fillId="0" borderId="0" xfId="9" applyFont="1" applyAlignment="1">
      <alignment horizontal="center" vertical="center"/>
    </xf>
    <xf numFmtId="49" fontId="61" fillId="0" borderId="0" xfId="9" applyNumberFormat="1" applyFont="1" applyAlignment="1">
      <alignment horizontal="center" vertical="center"/>
    </xf>
    <xf numFmtId="49" fontId="79" fillId="0" borderId="0" xfId="9" applyNumberFormat="1" applyFont="1" applyAlignment="1">
      <alignment horizontal="center" vertical="center"/>
    </xf>
    <xf numFmtId="0" fontId="88" fillId="6" borderId="13" xfId="2" applyFont="1" applyFill="1" applyBorder="1" applyAlignment="1">
      <alignment horizontal="center" vertical="center" wrapText="1"/>
    </xf>
    <xf numFmtId="0" fontId="88" fillId="9" borderId="7" xfId="2" applyFont="1" applyFill="1" applyBorder="1" applyAlignment="1">
      <alignment horizontal="center" vertical="center" wrapText="1"/>
    </xf>
    <xf numFmtId="0" fontId="82" fillId="9" borderId="13" xfId="2" applyFont="1" applyFill="1" applyBorder="1" applyAlignment="1">
      <alignment horizontal="center" vertical="center" wrapText="1"/>
    </xf>
    <xf numFmtId="0" fontId="78" fillId="6" borderId="0" xfId="2" applyFont="1" applyFill="1" applyAlignment="1">
      <alignment vertical="center" wrapText="1"/>
    </xf>
    <xf numFmtId="49" fontId="64" fillId="6" borderId="0" xfId="3" applyNumberFormat="1" applyFont="1" applyFill="1" applyAlignment="1">
      <alignment horizontal="center"/>
    </xf>
    <xf numFmtId="49" fontId="64" fillId="6" borderId="0" xfId="3" applyNumberFormat="1" applyFont="1" applyFill="1"/>
    <xf numFmtId="0" fontId="88" fillId="10" borderId="0" xfId="0" applyFont="1" applyFill="1" applyAlignment="1">
      <alignment vertical="top" wrapText="1"/>
    </xf>
    <xf numFmtId="0" fontId="82" fillId="6" borderId="0" xfId="2" applyFont="1" applyFill="1" applyAlignment="1">
      <alignment vertical="center" wrapText="1"/>
    </xf>
    <xf numFmtId="0" fontId="88" fillId="11" borderId="0" xfId="0" applyFont="1" applyFill="1" applyAlignment="1">
      <alignment vertical="top" wrapText="1"/>
    </xf>
    <xf numFmtId="0" fontId="112" fillId="10" borderId="0" xfId="0" applyFont="1" applyFill="1" applyAlignment="1">
      <alignment vertical="top" wrapText="1"/>
    </xf>
    <xf numFmtId="0" fontId="111" fillId="10" borderId="9" xfId="0" applyFont="1" applyFill="1" applyBorder="1" applyAlignment="1">
      <alignment wrapText="1"/>
    </xf>
    <xf numFmtId="49" fontId="58" fillId="0" borderId="0" xfId="5" applyNumberFormat="1" applyFont="1"/>
    <xf numFmtId="0" fontId="65" fillId="0" borderId="14" xfId="5" applyFont="1" applyBorder="1"/>
    <xf numFmtId="0" fontId="65" fillId="0" borderId="8" xfId="5" applyFont="1" applyBorder="1"/>
    <xf numFmtId="0" fontId="64" fillId="0" borderId="7" xfId="5" applyFont="1" applyBorder="1"/>
    <xf numFmtId="0" fontId="65" fillId="0" borderId="13" xfId="5" applyFont="1" applyBorder="1"/>
    <xf numFmtId="0" fontId="65" fillId="0" borderId="9" xfId="5" applyFont="1" applyBorder="1"/>
    <xf numFmtId="0" fontId="58" fillId="0" borderId="13" xfId="5" applyFont="1" applyBorder="1"/>
    <xf numFmtId="49" fontId="58" fillId="0" borderId="4" xfId="5" applyNumberFormat="1" applyFont="1" applyBorder="1" applyAlignment="1">
      <alignment horizontal="left"/>
    </xf>
    <xf numFmtId="0" fontId="58" fillId="0" borderId="17" xfId="5" applyFont="1" applyBorder="1" applyAlignment="1">
      <alignment horizontal="left"/>
    </xf>
    <xf numFmtId="49" fontId="58" fillId="0" borderId="16" xfId="5" applyNumberFormat="1" applyFont="1" applyBorder="1" applyAlignment="1">
      <alignment horizontal="left"/>
    </xf>
    <xf numFmtId="0" fontId="58" fillId="0" borderId="16" xfId="5" applyFont="1" applyBorder="1" applyAlignment="1">
      <alignment horizontal="left"/>
    </xf>
    <xf numFmtId="0" fontId="64" fillId="0" borderId="20" xfId="5" applyFont="1" applyBorder="1"/>
    <xf numFmtId="49" fontId="58" fillId="0" borderId="14" xfId="5" applyNumberFormat="1" applyFont="1" applyBorder="1" applyAlignment="1">
      <alignment horizontal="left"/>
    </xf>
    <xf numFmtId="0" fontId="22" fillId="0" borderId="0" xfId="7" applyFont="1" applyAlignment="1">
      <alignment horizontal="center" wrapText="1"/>
    </xf>
    <xf numFmtId="0" fontId="88" fillId="0" borderId="0" xfId="5" applyFont="1"/>
    <xf numFmtId="0" fontId="88" fillId="0" borderId="9" xfId="5" applyFont="1" applyBorder="1"/>
    <xf numFmtId="0" fontId="58" fillId="0" borderId="0" xfId="5" applyFont="1" applyBorder="1"/>
    <xf numFmtId="49" fontId="70" fillId="5" borderId="12" xfId="5" applyNumberFormat="1" applyFont="1" applyFill="1" applyBorder="1" applyAlignment="1">
      <alignment horizontal="center"/>
    </xf>
    <xf numFmtId="0" fontId="64" fillId="0" borderId="13" xfId="5" applyFont="1" applyBorder="1"/>
    <xf numFmtId="0" fontId="96" fillId="0" borderId="0" xfId="7" applyFont="1"/>
    <xf numFmtId="49" fontId="58" fillId="0" borderId="14" xfId="5" applyNumberFormat="1" applyFont="1" applyBorder="1" applyAlignment="1">
      <alignment horizontal="center"/>
    </xf>
    <xf numFmtId="49" fontId="58" fillId="0" borderId="4" xfId="5" applyNumberFormat="1" applyFont="1" applyBorder="1" applyAlignment="1">
      <alignment horizontal="center"/>
    </xf>
    <xf numFmtId="0" fontId="30" fillId="2" borderId="23" xfId="8" applyFont="1" applyFill="1" applyBorder="1" applyAlignment="1">
      <alignment vertical="center"/>
    </xf>
    <xf numFmtId="0" fontId="47" fillId="0" borderId="3" xfId="7" applyFont="1" applyBorder="1"/>
    <xf numFmtId="0" fontId="30" fillId="0" borderId="23" xfId="7" applyFont="1" applyBorder="1" applyAlignment="1">
      <alignment horizontal="right" vertical="center"/>
    </xf>
    <xf numFmtId="0" fontId="1" fillId="0" borderId="3" xfId="7" applyBorder="1"/>
    <xf numFmtId="49" fontId="97" fillId="0" borderId="3" xfId="7" applyNumberFormat="1" applyFont="1" applyBorder="1" applyAlignment="1">
      <alignment horizontal="center" vertical="center"/>
    </xf>
    <xf numFmtId="0" fontId="97" fillId="0" borderId="3" xfId="7" applyFont="1" applyBorder="1" applyAlignment="1">
      <alignment horizontal="center" vertical="center"/>
    </xf>
    <xf numFmtId="0" fontId="98" fillId="3" borderId="3" xfId="7" applyFont="1" applyFill="1" applyBorder="1" applyAlignment="1">
      <alignment vertical="center"/>
    </xf>
    <xf numFmtId="0" fontId="99" fillId="0" borderId="3" xfId="7" applyFont="1" applyBorder="1" applyAlignment="1">
      <alignment horizontal="center" vertical="center"/>
    </xf>
    <xf numFmtId="0" fontId="100" fillId="0" borderId="3" xfId="7" applyFont="1" applyBorder="1"/>
    <xf numFmtId="49" fontId="101" fillId="0" borderId="0" xfId="7" applyNumberFormat="1" applyFont="1" applyAlignment="1">
      <alignment horizontal="center" vertical="center"/>
    </xf>
    <xf numFmtId="49" fontId="102" fillId="0" borderId="3" xfId="7" applyNumberFormat="1" applyFont="1" applyBorder="1" applyAlignment="1">
      <alignment horizontal="center" vertical="center"/>
    </xf>
    <xf numFmtId="0" fontId="85" fillId="5" borderId="11" xfId="5" applyFont="1" applyFill="1" applyBorder="1" applyAlignment="1">
      <alignment horizontal="center"/>
    </xf>
    <xf numFmtId="0" fontId="111" fillId="9" borderId="20" xfId="0" applyFont="1" applyFill="1" applyBorder="1" applyAlignment="1">
      <alignment vertical="top" wrapText="1"/>
    </xf>
    <xf numFmtId="0" fontId="111" fillId="6" borderId="0" xfId="0" applyFont="1" applyFill="1" applyAlignment="1">
      <alignment vertical="top" wrapText="1"/>
    </xf>
    <xf numFmtId="0" fontId="111" fillId="6" borderId="9" xfId="0" applyFont="1" applyFill="1" applyBorder="1" applyAlignment="1">
      <alignment vertical="top" wrapText="1"/>
    </xf>
    <xf numFmtId="0" fontId="111" fillId="6" borderId="7" xfId="0" applyFont="1" applyFill="1" applyBorder="1" applyAlignment="1">
      <alignment vertical="top" wrapText="1"/>
    </xf>
    <xf numFmtId="0" fontId="111" fillId="10" borderId="20" xfId="0" applyFont="1" applyFill="1" applyBorder="1" applyAlignment="1">
      <alignment vertical="top" wrapText="1"/>
    </xf>
    <xf numFmtId="0" fontId="88" fillId="6" borderId="0" xfId="0" applyFont="1" applyFill="1" applyAlignment="1">
      <alignment vertical="top" wrapText="1"/>
    </xf>
    <xf numFmtId="0" fontId="111" fillId="11" borderId="9" xfId="0" applyFont="1" applyFill="1" applyBorder="1" applyAlignment="1">
      <alignment vertical="top" wrapText="1"/>
    </xf>
    <xf numFmtId="0" fontId="111" fillId="9" borderId="13" xfId="0" applyFont="1" applyFill="1" applyBorder="1" applyAlignment="1">
      <alignment vertical="top" wrapText="1"/>
    </xf>
    <xf numFmtId="49" fontId="60" fillId="0" borderId="0" xfId="3" applyNumberFormat="1" applyFont="1" applyBorder="1"/>
    <xf numFmtId="49" fontId="88" fillId="0" borderId="0" xfId="3" applyNumberFormat="1" applyFont="1" applyBorder="1" applyAlignment="1">
      <alignment horizontal="center" vertical="center"/>
    </xf>
    <xf numFmtId="0" fontId="67" fillId="0" borderId="0" xfId="9" applyFont="1" applyAlignment="1">
      <alignment horizontal="center"/>
    </xf>
    <xf numFmtId="49" fontId="70" fillId="5" borderId="0" xfId="9" applyNumberFormat="1" applyFont="1" applyFill="1" applyAlignment="1">
      <alignment horizontal="center"/>
    </xf>
    <xf numFmtId="49" fontId="62" fillId="0" borderId="6" xfId="5" applyNumberFormat="1" applyFont="1" applyBorder="1" applyAlignment="1">
      <alignment horizontal="center" vertical="center"/>
    </xf>
    <xf numFmtId="0" fontId="70" fillId="5" borderId="24" xfId="5" applyFont="1" applyFill="1" applyBorder="1" applyAlignment="1">
      <alignment horizontal="center" vertical="center"/>
    </xf>
    <xf numFmtId="0" fontId="70" fillId="5" borderId="25" xfId="5" applyFont="1" applyFill="1" applyBorder="1" applyAlignment="1">
      <alignment horizontal="center" vertical="center"/>
    </xf>
    <xf numFmtId="0" fontId="70" fillId="6" borderId="0" xfId="5" applyFont="1" applyFill="1" applyAlignment="1">
      <alignment horizontal="center" vertical="center"/>
    </xf>
    <xf numFmtId="49" fontId="85" fillId="5" borderId="26" xfId="5" applyNumberFormat="1" applyFont="1" applyFill="1" applyBorder="1" applyAlignment="1">
      <alignment horizontal="center"/>
    </xf>
    <xf numFmtId="49" fontId="85" fillId="5" borderId="27" xfId="5" applyNumberFormat="1" applyFont="1" applyFill="1" applyBorder="1" applyAlignment="1">
      <alignment horizontal="center"/>
    </xf>
    <xf numFmtId="0" fontId="73" fillId="5" borderId="1" xfId="7" applyFont="1" applyFill="1" applyBorder="1" applyAlignment="1">
      <alignment horizontal="left"/>
    </xf>
    <xf numFmtId="0" fontId="73" fillId="5" borderId="31" xfId="7" applyFont="1" applyFill="1" applyBorder="1" applyAlignment="1">
      <alignment horizontal="left"/>
    </xf>
    <xf numFmtId="0" fontId="73" fillId="5" borderId="2" xfId="7" applyFont="1" applyFill="1" applyBorder="1" applyAlignment="1">
      <alignment horizontal="left"/>
    </xf>
    <xf numFmtId="0" fontId="2" fillId="0" borderId="0" xfId="7" applyFont="1" applyAlignment="1">
      <alignment horizontal="center"/>
    </xf>
    <xf numFmtId="0" fontId="22" fillId="0" borderId="0" xfId="7" applyFont="1" applyAlignment="1">
      <alignment horizontal="center" wrapText="1"/>
    </xf>
    <xf numFmtId="0" fontId="3" fillId="0" borderId="0" xfId="7" applyFont="1" applyAlignment="1">
      <alignment horizontal="center"/>
    </xf>
    <xf numFmtId="0" fontId="8" fillId="0" borderId="0" xfId="7" applyFont="1"/>
    <xf numFmtId="0" fontId="4" fillId="0" borderId="0" xfId="7" applyFont="1"/>
    <xf numFmtId="0" fontId="11" fillId="0" borderId="5" xfId="7" applyFont="1" applyBorder="1" applyAlignment="1">
      <alignment horizontal="left"/>
    </xf>
    <xf numFmtId="0" fontId="11" fillId="0" borderId="0" xfId="7" applyFont="1" applyAlignment="1">
      <alignment horizontal="left"/>
    </xf>
    <xf numFmtId="0" fontId="9" fillId="0" borderId="0" xfId="7" applyFont="1"/>
    <xf numFmtId="0" fontId="24" fillId="0" borderId="23" xfId="7" applyFont="1" applyBorder="1" applyAlignment="1">
      <alignment horizontal="center"/>
    </xf>
    <xf numFmtId="0" fontId="24" fillId="0" borderId="28" xfId="7" applyFont="1" applyBorder="1" applyAlignment="1">
      <alignment horizontal="center"/>
    </xf>
    <xf numFmtId="0" fontId="24" fillId="0" borderId="29" xfId="7" applyFont="1" applyBorder="1" applyAlignment="1">
      <alignment horizontal="center"/>
    </xf>
    <xf numFmtId="0" fontId="36" fillId="0" borderId="5" xfId="7" applyFont="1" applyBorder="1" applyAlignment="1">
      <alignment horizontal="center"/>
    </xf>
    <xf numFmtId="0" fontId="35" fillId="0" borderId="0" xfId="7" applyFont="1"/>
    <xf numFmtId="0" fontId="2" fillId="0" borderId="0" xfId="7" applyFont="1"/>
    <xf numFmtId="0" fontId="22" fillId="0" borderId="5" xfId="7" applyFont="1" applyBorder="1" applyAlignment="1">
      <alignment horizontal="center"/>
    </xf>
    <xf numFmtId="0" fontId="37" fillId="0" borderId="30" xfId="7" applyFont="1" applyBorder="1"/>
    <xf numFmtId="0" fontId="73" fillId="5" borderId="1" xfId="7" applyFont="1" applyFill="1" applyBorder="1" applyAlignment="1">
      <alignment horizontal="center"/>
    </xf>
    <xf numFmtId="0" fontId="73" fillId="5" borderId="31" xfId="7" applyFont="1" applyFill="1" applyBorder="1" applyAlignment="1">
      <alignment horizontal="center"/>
    </xf>
    <xf numFmtId="0" fontId="73" fillId="5" borderId="2" xfId="7" applyFont="1" applyFill="1" applyBorder="1" applyAlignment="1">
      <alignment horizontal="center"/>
    </xf>
  </cellXfs>
  <cellStyles count="12">
    <cellStyle name="Currency 2" xfId="1" xr:uid="{B1966856-71CB-431F-916B-E761987881A2}"/>
    <cellStyle name="Navadno" xfId="0" builtinId="0"/>
    <cellStyle name="Navadno 2" xfId="2" xr:uid="{27F3AB37-BC51-4E73-8AA4-A71A91BCF58E}"/>
    <cellStyle name="Navadno 2 2" xfId="3" xr:uid="{F6F0415B-7652-444B-86B0-38A43B2BA2BE}"/>
    <cellStyle name="Navadno 3" xfId="4" xr:uid="{559F1EBB-12E1-4B06-9F8F-EFF8AA49E4E1}"/>
    <cellStyle name="Navadno 4" xfId="5" xr:uid="{5E4C6A10-681C-4817-8D1A-8AFA1B7B2401}"/>
    <cellStyle name="Navadno 5" xfId="6" xr:uid="{1542FDCD-C97C-497B-8473-15B5B6BECB73}"/>
    <cellStyle name="Navadno_03_rr4" xfId="7" xr:uid="{3EBB126D-7BC4-4E99-83C6-2095C1B5715F}"/>
    <cellStyle name="Navadno_03_rr5" xfId="8" xr:uid="{0C8739F7-F367-4998-ABA7-BD64AAC4B44F}"/>
    <cellStyle name="Normal 2 2" xfId="9" xr:uid="{FD173A6B-24C1-4D9B-9D8C-E9DA26931EDD}"/>
    <cellStyle name="Normal 3" xfId="10" xr:uid="{20872AB9-6B54-49FC-BD4D-DEF30DF1E907}"/>
    <cellStyle name="Valuta 2" xfId="11" xr:uid="{6D6F27CF-7026-4BFC-B6A7-7CC1D5FB361E}"/>
  </cellStyles>
  <dxfs count="122">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i val="0"/>
        <condense val="0"/>
        <extend val="0"/>
      </font>
    </dxf>
    <dxf>
      <font>
        <b/>
        <i val="0"/>
        <condense val="0"/>
        <extend val="0"/>
      </font>
    </dxf>
    <dxf>
      <font>
        <b val="0"/>
        <i val="0"/>
        <condense val="0"/>
        <extend val="0"/>
        <color indexed="9"/>
      </font>
      <fill>
        <patternFill>
          <bgColor indexed="9"/>
        </patternFill>
      </fill>
      <border>
        <left/>
        <right/>
        <top/>
        <bottom/>
      </border>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val="0"/>
        <i val="0"/>
        <condense val="0"/>
        <extend val="0"/>
        <color indexed="9"/>
      </font>
      <fill>
        <patternFill>
          <bgColor indexed="9"/>
        </patternFill>
      </fill>
      <border>
        <left/>
        <right/>
        <top/>
        <bottom/>
      </border>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val="0"/>
        <i val="0"/>
        <condense val="0"/>
        <extend val="0"/>
        <color indexed="9"/>
      </font>
      <fill>
        <patternFill>
          <bgColor indexed="9"/>
        </patternFill>
      </fill>
      <border>
        <left/>
        <right/>
        <top/>
        <bottom/>
      </border>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val="0"/>
        <i val="0"/>
        <condense val="0"/>
        <extend val="0"/>
        <color indexed="9"/>
      </font>
      <fill>
        <patternFill>
          <bgColor indexed="9"/>
        </patternFill>
      </fill>
      <border>
        <left/>
        <right/>
        <top/>
        <bottom/>
      </border>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val="0"/>
        <i val="0"/>
        <condense val="0"/>
        <extend val="0"/>
        <color indexed="9"/>
      </font>
      <fill>
        <patternFill>
          <bgColor indexed="9"/>
        </patternFill>
      </fill>
      <border>
        <left/>
        <right/>
        <top/>
        <bottom/>
      </border>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indexed="9"/>
      </font>
      <fill>
        <patternFill>
          <bgColor indexed="8"/>
        </patternFill>
      </fill>
    </dxf>
    <dxf>
      <font>
        <condense val="0"/>
        <extend val="0"/>
        <color indexed="9"/>
      </font>
      <fill>
        <patternFill>
          <bgColor indexed="12"/>
        </patternFill>
      </fill>
    </dxf>
    <dxf>
      <font>
        <condense val="0"/>
        <extend val="0"/>
        <color auto="1"/>
      </font>
      <fill>
        <patternFill>
          <bgColor indexed="13"/>
        </patternFill>
      </fill>
    </dxf>
    <dxf>
      <font>
        <condense val="0"/>
        <extend val="0"/>
        <color auto="1"/>
      </font>
      <fill>
        <patternFill>
          <bgColor indexed="15"/>
        </patternFill>
      </fill>
    </dxf>
    <dxf>
      <font>
        <condense val="0"/>
        <extend val="0"/>
        <color auto="1"/>
      </font>
      <fill>
        <patternFill>
          <bgColor indexed="19"/>
        </patternFill>
      </fill>
    </dxf>
    <dxf>
      <font>
        <condense val="0"/>
        <extend val="0"/>
        <color auto="1"/>
      </font>
      <fill>
        <patternFill>
          <bgColor indexed="15"/>
        </patternFill>
      </fill>
    </dxf>
    <dxf>
      <font>
        <condense val="0"/>
        <extend val="0"/>
        <color auto="1"/>
      </font>
      <fill>
        <patternFill>
          <bgColor indexed="19"/>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dxf>
    <dxf>
      <font>
        <b val="0"/>
        <i val="0"/>
        <condense val="0"/>
        <extend val="0"/>
        <color indexed="9"/>
      </font>
      <fill>
        <patternFill>
          <bgColor indexed="9"/>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wmf"/></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wmf"/></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wmf"/></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8</xdr:col>
      <xdr:colOff>525780</xdr:colOff>
      <xdr:row>0</xdr:row>
      <xdr:rowOff>30480</xdr:rowOff>
    </xdr:from>
    <xdr:to>
      <xdr:col>10</xdr:col>
      <xdr:colOff>342900</xdr:colOff>
      <xdr:row>1</xdr:row>
      <xdr:rowOff>121920</xdr:rowOff>
    </xdr:to>
    <xdr:pic>
      <xdr:nvPicPr>
        <xdr:cNvPr id="3104" name="Slika 2">
          <a:extLst>
            <a:ext uri="{FF2B5EF4-FFF2-40B4-BE49-F238E27FC236}">
              <a16:creationId xmlns:a16="http://schemas.microsoft.com/office/drawing/2014/main" id="{6FEBC875-A06E-6CB2-737A-83E130C59E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18860" y="30480"/>
          <a:ext cx="136398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624840</xdr:colOff>
      <xdr:row>0</xdr:row>
      <xdr:rowOff>45720</xdr:rowOff>
    </xdr:from>
    <xdr:to>
      <xdr:col>9</xdr:col>
      <xdr:colOff>251460</xdr:colOff>
      <xdr:row>1</xdr:row>
      <xdr:rowOff>160020</xdr:rowOff>
    </xdr:to>
    <xdr:pic>
      <xdr:nvPicPr>
        <xdr:cNvPr id="4128" name="Slika 2">
          <a:extLst>
            <a:ext uri="{FF2B5EF4-FFF2-40B4-BE49-F238E27FC236}">
              <a16:creationId xmlns:a16="http://schemas.microsoft.com/office/drawing/2014/main" id="{3241FAF2-B148-605B-F747-85D2C324F4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45720"/>
          <a:ext cx="1455420"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624840</xdr:colOff>
      <xdr:row>0</xdr:row>
      <xdr:rowOff>45720</xdr:rowOff>
    </xdr:from>
    <xdr:to>
      <xdr:col>9</xdr:col>
      <xdr:colOff>251460</xdr:colOff>
      <xdr:row>1</xdr:row>
      <xdr:rowOff>160020</xdr:rowOff>
    </xdr:to>
    <xdr:pic>
      <xdr:nvPicPr>
        <xdr:cNvPr id="1056" name="Slika 2">
          <a:extLst>
            <a:ext uri="{FF2B5EF4-FFF2-40B4-BE49-F238E27FC236}">
              <a16:creationId xmlns:a16="http://schemas.microsoft.com/office/drawing/2014/main" id="{B6B8442F-7307-D87D-54AF-C6E021E2F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41720" y="45720"/>
          <a:ext cx="1455420"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525780</xdr:colOff>
      <xdr:row>0</xdr:row>
      <xdr:rowOff>30480</xdr:rowOff>
    </xdr:from>
    <xdr:to>
      <xdr:col>10</xdr:col>
      <xdr:colOff>342900</xdr:colOff>
      <xdr:row>1</xdr:row>
      <xdr:rowOff>121920</xdr:rowOff>
    </xdr:to>
    <xdr:pic>
      <xdr:nvPicPr>
        <xdr:cNvPr id="2080" name="Slika 2">
          <a:extLst>
            <a:ext uri="{FF2B5EF4-FFF2-40B4-BE49-F238E27FC236}">
              <a16:creationId xmlns:a16="http://schemas.microsoft.com/office/drawing/2014/main" id="{6B27C54A-E6FE-2197-8271-8BA42BF6D6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96940" y="30480"/>
          <a:ext cx="136398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137160</xdr:colOff>
      <xdr:row>0</xdr:row>
      <xdr:rowOff>0</xdr:rowOff>
    </xdr:from>
    <xdr:to>
      <xdr:col>15</xdr:col>
      <xdr:colOff>7620</xdr:colOff>
      <xdr:row>0</xdr:row>
      <xdr:rowOff>0</xdr:rowOff>
    </xdr:to>
    <xdr:pic>
      <xdr:nvPicPr>
        <xdr:cNvPr id="29761" name="Picture 8">
          <a:extLst>
            <a:ext uri="{FF2B5EF4-FFF2-40B4-BE49-F238E27FC236}">
              <a16:creationId xmlns:a16="http://schemas.microsoft.com/office/drawing/2014/main" id="{CE03C107-70AE-B8D1-ED53-3C7B82317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3080" y="0"/>
          <a:ext cx="23545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11</xdr:col>
          <xdr:colOff>495300</xdr:colOff>
          <xdr:row>0</xdr:row>
          <xdr:rowOff>7620</xdr:rowOff>
        </xdr:from>
        <xdr:to>
          <xdr:col>13</xdr:col>
          <xdr:colOff>441960</xdr:colOff>
          <xdr:row>0</xdr:row>
          <xdr:rowOff>175260</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FFCB8224-65B2-873D-0B87-1FAC7347516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prikaži sodnike sodnike sodnik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502920</xdr:colOff>
          <xdr:row>0</xdr:row>
          <xdr:rowOff>182880</xdr:rowOff>
        </xdr:from>
        <xdr:to>
          <xdr:col>13</xdr:col>
          <xdr:colOff>426720</xdr:colOff>
          <xdr:row>1</xdr:row>
          <xdr:rowOff>60960</xdr:rowOff>
        </xdr:to>
        <xdr:sp macro="" textlink="">
          <xdr:nvSpPr>
            <xdr:cNvPr id="29698" name="Button 2" hidden="1">
              <a:extLst>
                <a:ext uri="{63B3BB69-23CF-44E3-9099-C40C66FF867C}">
                  <a14:compatExt spid="_x0000_s29698"/>
                </a:ext>
                <a:ext uri="{FF2B5EF4-FFF2-40B4-BE49-F238E27FC236}">
                  <a16:creationId xmlns:a16="http://schemas.microsoft.com/office/drawing/2014/main" id="{AACA0A20-1DA1-C881-6662-C17C3020B71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skrij sodnike</a:t>
              </a:r>
            </a:p>
          </xdr:txBody>
        </xdr:sp>
        <xdr:clientData fPrintsWithSheet="0"/>
      </xdr:twoCellAnchor>
    </mc:Choice>
    <mc:Fallback/>
  </mc:AlternateContent>
  <xdr:twoCellAnchor editAs="oneCell">
    <xdr:from>
      <xdr:col>7</xdr:col>
      <xdr:colOff>922020</xdr:colOff>
      <xdr:row>0</xdr:row>
      <xdr:rowOff>99060</xdr:rowOff>
    </xdr:from>
    <xdr:to>
      <xdr:col>9</xdr:col>
      <xdr:colOff>502920</xdr:colOff>
      <xdr:row>1</xdr:row>
      <xdr:rowOff>144780</xdr:rowOff>
    </xdr:to>
    <xdr:pic>
      <xdr:nvPicPr>
        <xdr:cNvPr id="29762" name="Slika 2">
          <a:extLst>
            <a:ext uri="{FF2B5EF4-FFF2-40B4-BE49-F238E27FC236}">
              <a16:creationId xmlns:a16="http://schemas.microsoft.com/office/drawing/2014/main" id="{12970E1C-B33C-72C5-4B43-7D8BB4C52B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87440" y="99060"/>
          <a:ext cx="147828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137160</xdr:colOff>
      <xdr:row>0</xdr:row>
      <xdr:rowOff>0</xdr:rowOff>
    </xdr:from>
    <xdr:to>
      <xdr:col>13</xdr:col>
      <xdr:colOff>7620</xdr:colOff>
      <xdr:row>0</xdr:row>
      <xdr:rowOff>0</xdr:rowOff>
    </xdr:to>
    <xdr:pic>
      <xdr:nvPicPr>
        <xdr:cNvPr id="32833" name="Picture 8">
          <a:extLst>
            <a:ext uri="{FF2B5EF4-FFF2-40B4-BE49-F238E27FC236}">
              <a16:creationId xmlns:a16="http://schemas.microsoft.com/office/drawing/2014/main" id="{B34BEC95-BE94-783A-48F5-1F4CDE82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23545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495300</xdr:colOff>
          <xdr:row>0</xdr:row>
          <xdr:rowOff>7620</xdr:rowOff>
        </xdr:from>
        <xdr:to>
          <xdr:col>11</xdr:col>
          <xdr:colOff>441960</xdr:colOff>
          <xdr:row>0</xdr:row>
          <xdr:rowOff>175260</xdr:rowOff>
        </xdr:to>
        <xdr:sp macro="" textlink="">
          <xdr:nvSpPr>
            <xdr:cNvPr id="32769" name="Button 1" hidden="1">
              <a:extLst>
                <a:ext uri="{63B3BB69-23CF-44E3-9099-C40C66FF867C}">
                  <a14:compatExt spid="_x0000_s32769"/>
                </a:ext>
                <a:ext uri="{FF2B5EF4-FFF2-40B4-BE49-F238E27FC236}">
                  <a16:creationId xmlns:a16="http://schemas.microsoft.com/office/drawing/2014/main" id="{63A36548-96FD-D0BB-75D5-1AB8FBCD79FC}"/>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prikaži sodnike sodnike sodnik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502920</xdr:colOff>
          <xdr:row>0</xdr:row>
          <xdr:rowOff>182880</xdr:rowOff>
        </xdr:from>
        <xdr:to>
          <xdr:col>11</xdr:col>
          <xdr:colOff>426720</xdr:colOff>
          <xdr:row>1</xdr:row>
          <xdr:rowOff>60960</xdr:rowOff>
        </xdr:to>
        <xdr:sp macro="" textlink="">
          <xdr:nvSpPr>
            <xdr:cNvPr id="32770" name="Button 2" hidden="1">
              <a:extLst>
                <a:ext uri="{63B3BB69-23CF-44E3-9099-C40C66FF867C}">
                  <a14:compatExt spid="_x0000_s32770"/>
                </a:ext>
                <a:ext uri="{FF2B5EF4-FFF2-40B4-BE49-F238E27FC236}">
                  <a16:creationId xmlns:a16="http://schemas.microsoft.com/office/drawing/2014/main" id="{F771ABF9-2F42-FA7D-D101-BD5D4208DAE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skrij sodnike</a:t>
              </a:r>
            </a:p>
          </xdr:txBody>
        </xdr:sp>
        <xdr:clientData fPrintsWithSheet="0"/>
      </xdr:twoCellAnchor>
    </mc:Choice>
    <mc:Fallback/>
  </mc:AlternateContent>
  <xdr:twoCellAnchor editAs="oneCell">
    <xdr:from>
      <xdr:col>6</xdr:col>
      <xdr:colOff>266700</xdr:colOff>
      <xdr:row>0</xdr:row>
      <xdr:rowOff>0</xdr:rowOff>
    </xdr:from>
    <xdr:to>
      <xdr:col>7</xdr:col>
      <xdr:colOff>754380</xdr:colOff>
      <xdr:row>1</xdr:row>
      <xdr:rowOff>137160</xdr:rowOff>
    </xdr:to>
    <xdr:pic>
      <xdr:nvPicPr>
        <xdr:cNvPr id="32834" name="Slika 2">
          <a:extLst>
            <a:ext uri="{FF2B5EF4-FFF2-40B4-BE49-F238E27FC236}">
              <a16:creationId xmlns:a16="http://schemas.microsoft.com/office/drawing/2014/main" id="{E3357BAF-9AD5-4505-9ECD-014D76DA50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06240" y="0"/>
          <a:ext cx="140208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137160</xdr:colOff>
      <xdr:row>0</xdr:row>
      <xdr:rowOff>0</xdr:rowOff>
    </xdr:from>
    <xdr:to>
      <xdr:col>14</xdr:col>
      <xdr:colOff>7620</xdr:colOff>
      <xdr:row>0</xdr:row>
      <xdr:rowOff>0</xdr:rowOff>
    </xdr:to>
    <xdr:pic>
      <xdr:nvPicPr>
        <xdr:cNvPr id="34881" name="Picture 8">
          <a:extLst>
            <a:ext uri="{FF2B5EF4-FFF2-40B4-BE49-F238E27FC236}">
              <a16:creationId xmlns:a16="http://schemas.microsoft.com/office/drawing/2014/main" id="{A89B6CB8-AF79-363E-7C21-0C982B749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4260" y="0"/>
          <a:ext cx="23545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xdr:col>
          <xdr:colOff>495300</xdr:colOff>
          <xdr:row>0</xdr:row>
          <xdr:rowOff>7620</xdr:rowOff>
        </xdr:from>
        <xdr:to>
          <xdr:col>12</xdr:col>
          <xdr:colOff>441960</xdr:colOff>
          <xdr:row>0</xdr:row>
          <xdr:rowOff>175260</xdr:rowOff>
        </xdr:to>
        <xdr:sp macro="" textlink="">
          <xdr:nvSpPr>
            <xdr:cNvPr id="34817" name="Button 1" hidden="1">
              <a:extLst>
                <a:ext uri="{63B3BB69-23CF-44E3-9099-C40C66FF867C}">
                  <a14:compatExt spid="_x0000_s34817"/>
                </a:ext>
                <a:ext uri="{FF2B5EF4-FFF2-40B4-BE49-F238E27FC236}">
                  <a16:creationId xmlns:a16="http://schemas.microsoft.com/office/drawing/2014/main" id="{635BFADC-2108-5D72-DD5F-8C4FC9D975BD}"/>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prikaži sodnike sodnike sodnik</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502920</xdr:colOff>
          <xdr:row>0</xdr:row>
          <xdr:rowOff>182880</xdr:rowOff>
        </xdr:from>
        <xdr:to>
          <xdr:col>12</xdr:col>
          <xdr:colOff>426720</xdr:colOff>
          <xdr:row>1</xdr:row>
          <xdr:rowOff>60960</xdr:rowOff>
        </xdr:to>
        <xdr:sp macro="" textlink="">
          <xdr:nvSpPr>
            <xdr:cNvPr id="34818" name="Button 2" hidden="1">
              <a:extLst>
                <a:ext uri="{63B3BB69-23CF-44E3-9099-C40C66FF867C}">
                  <a14:compatExt spid="_x0000_s34818"/>
                </a:ext>
                <a:ext uri="{FF2B5EF4-FFF2-40B4-BE49-F238E27FC236}">
                  <a16:creationId xmlns:a16="http://schemas.microsoft.com/office/drawing/2014/main" id="{44ADB68C-3087-56FD-A53F-D5BF0F000FE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sl-SI" sz="800" b="0" i="1" u="none" strike="noStrike" baseline="0">
                  <a:solidFill>
                    <a:srgbClr val="FF0000"/>
                  </a:solidFill>
                  <a:latin typeface="Arial"/>
                  <a:cs typeface="Arial"/>
                </a:rPr>
                <a:t>skrij sodnike</a:t>
              </a:r>
            </a:p>
          </xdr:txBody>
        </xdr:sp>
        <xdr:clientData fPrintsWithSheet="0"/>
      </xdr:twoCellAnchor>
    </mc:Choice>
    <mc:Fallback/>
  </mc:AlternateContent>
  <xdr:twoCellAnchor editAs="oneCell">
    <xdr:from>
      <xdr:col>5</xdr:col>
      <xdr:colOff>746760</xdr:colOff>
      <xdr:row>0</xdr:row>
      <xdr:rowOff>0</xdr:rowOff>
    </xdr:from>
    <xdr:to>
      <xdr:col>7</xdr:col>
      <xdr:colOff>769620</xdr:colOff>
      <xdr:row>1</xdr:row>
      <xdr:rowOff>137160</xdr:rowOff>
    </xdr:to>
    <xdr:pic>
      <xdr:nvPicPr>
        <xdr:cNvPr id="34882" name="Slika 2">
          <a:extLst>
            <a:ext uri="{FF2B5EF4-FFF2-40B4-BE49-F238E27FC236}">
              <a16:creationId xmlns:a16="http://schemas.microsoft.com/office/drawing/2014/main" id="{3398D323-F3E7-EF99-E9BD-8673114634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63340" y="0"/>
          <a:ext cx="19202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2476500</xdr:colOff>
      <xdr:row>2</xdr:row>
      <xdr:rowOff>30480</xdr:rowOff>
    </xdr:to>
    <xdr:pic>
      <xdr:nvPicPr>
        <xdr:cNvPr id="35885" name="Slika 2">
          <a:extLst>
            <a:ext uri="{FF2B5EF4-FFF2-40B4-BE49-F238E27FC236}">
              <a16:creationId xmlns:a16="http://schemas.microsoft.com/office/drawing/2014/main" id="{73D21492-D349-8CFD-A5B4-444A0ABC80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1292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1943100</xdr:colOff>
      <xdr:row>2</xdr:row>
      <xdr:rowOff>30480</xdr:rowOff>
    </xdr:to>
    <xdr:pic>
      <xdr:nvPicPr>
        <xdr:cNvPr id="27693" name="Slika 2">
          <a:extLst>
            <a:ext uri="{FF2B5EF4-FFF2-40B4-BE49-F238E27FC236}">
              <a16:creationId xmlns:a16="http://schemas.microsoft.com/office/drawing/2014/main" id="{DAD6EEB4-EE99-B746-01EA-45C56915CF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3578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1943100</xdr:colOff>
      <xdr:row>2</xdr:row>
      <xdr:rowOff>30480</xdr:rowOff>
    </xdr:to>
    <xdr:pic>
      <xdr:nvPicPr>
        <xdr:cNvPr id="28717" name="Slika 2">
          <a:extLst>
            <a:ext uri="{FF2B5EF4-FFF2-40B4-BE49-F238E27FC236}">
              <a16:creationId xmlns:a16="http://schemas.microsoft.com/office/drawing/2014/main" id="{7D561F40-E05C-A56D-BE83-5DB05424A8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3578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3009900</xdr:colOff>
      <xdr:row>2</xdr:row>
      <xdr:rowOff>30480</xdr:rowOff>
    </xdr:to>
    <xdr:pic>
      <xdr:nvPicPr>
        <xdr:cNvPr id="30765" name="Slika 2">
          <a:extLst>
            <a:ext uri="{FF2B5EF4-FFF2-40B4-BE49-F238E27FC236}">
              <a16:creationId xmlns:a16="http://schemas.microsoft.com/office/drawing/2014/main" id="{66D228A2-E99E-BC21-8350-A80C9ABF0B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0530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2575560</xdr:colOff>
      <xdr:row>2</xdr:row>
      <xdr:rowOff>30480</xdr:rowOff>
    </xdr:to>
    <xdr:pic>
      <xdr:nvPicPr>
        <xdr:cNvPr id="31789" name="Slika 2">
          <a:extLst>
            <a:ext uri="{FF2B5EF4-FFF2-40B4-BE49-F238E27FC236}">
              <a16:creationId xmlns:a16="http://schemas.microsoft.com/office/drawing/2014/main" id="{16526F61-0BF7-D60B-7A88-335C105CE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1292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2171700</xdr:colOff>
      <xdr:row>2</xdr:row>
      <xdr:rowOff>30480</xdr:rowOff>
    </xdr:to>
    <xdr:pic>
      <xdr:nvPicPr>
        <xdr:cNvPr id="33837" name="Slika 2">
          <a:extLst>
            <a:ext uri="{FF2B5EF4-FFF2-40B4-BE49-F238E27FC236}">
              <a16:creationId xmlns:a16="http://schemas.microsoft.com/office/drawing/2014/main" id="{1C82D8AE-7841-8145-609E-630C8A55D6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328160" cy="1242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eniska-zveza.si/op%20br-mb%208-11%20let%202008/program_sodniki_2008_4_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teniska-zveza.si/op%20br-mb%208-11%20let%202008/OP%208-11%20BRANIK%20M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81;REB%20%20MIDI%20-%20KOPER%20-%20sep%20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81;REB%20%20MINI%20-%20KOPER%20-%20sep%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os podatkov"/>
      <sheetName val="obvestila za igralce"/>
      <sheetName val="glavni sodniki"/>
      <sheetName val="m  vpisna lista"/>
      <sheetName val="m glavni turnir žrebna lista"/>
      <sheetName val="m glavni 32"/>
      <sheetName val="ž  vpisna lista"/>
      <sheetName val="ž glavni turnir žrebna lista"/>
      <sheetName val="ž glavni 32"/>
      <sheetName val="m kvalifikacije žrebna lista"/>
      <sheetName val="m kvalifikacije 32"/>
      <sheetName val="m kvalifikacije 64"/>
      <sheetName val="ž kvalifikacije žrebna lista"/>
      <sheetName val="ž kvalifikacije 32"/>
      <sheetName val="ž kvalifikacije 64"/>
      <sheetName val="m dvojice vpisna lista"/>
      <sheetName val="m dvojice žrebna lista "/>
      <sheetName val="m dvojice 16"/>
      <sheetName val="ž dvojice vpisna lista"/>
      <sheetName val="ž dvojice žrebna lista"/>
      <sheetName val="ž dvojice 16"/>
      <sheetName val="m masters žrebna lista"/>
      <sheetName val="m masters 12"/>
      <sheetName val="ž masters žrebna lista"/>
      <sheetName val="ž masters 12 "/>
      <sheetName val="m round robin žrebna lista"/>
      <sheetName val="m round robin 5"/>
      <sheetName val="m round robin 4"/>
      <sheetName val="ž round robin žrebna lista"/>
      <sheetName val="ž round robin 5"/>
      <sheetName val="ž round robin 4"/>
      <sheetName val="liga prijava ekipe"/>
      <sheetName val="zapisnik ligaška tekma"/>
      <sheetName val="vpis srečni poraženci (dv)"/>
      <sheetName val="vpis srečni poraženci (pos)"/>
      <sheetName val="zapisnik prekrškov"/>
      <sheetName val="zbirni zapisnik prekrškov"/>
      <sheetName val="neodigrani dvoboji"/>
      <sheetName val="poročilo vrhovni sodnik"/>
      <sheetName val="sodniški stroški"/>
      <sheetName val="prijava na tekmovanje"/>
      <sheetName val="odjava s tekmovanja"/>
      <sheetName val="razpored"/>
      <sheetName val="razpored (8)"/>
      <sheetName val="razpored (4)"/>
      <sheetName val="List1"/>
      <sheetName val="ocena glavnega sodnika"/>
      <sheetName val="sodniški zapisnik1"/>
      <sheetName val="sodniški zapisnik2"/>
      <sheetName val="zdravniško potrdilo"/>
      <sheetName val="program_sodniki_2008_4_1"/>
    </sheetNames>
    <definedNames>
      <definedName name="Jun_Hide_CU"/>
      <definedName name="Jun_Show_CU"/>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os podatkov"/>
      <sheetName val="obvestila za igralce"/>
      <sheetName val="glavni sodniki"/>
      <sheetName val="m  vpisna lista"/>
      <sheetName val="m glavni turnir žrebna lista"/>
      <sheetName val="m glavni 32"/>
      <sheetName val="ž  vpisna lista"/>
      <sheetName val="ž glavni turnir žrebna lista"/>
      <sheetName val="ž glavni 32"/>
      <sheetName val="m kvalifikacije žrebna lista"/>
      <sheetName val="m kvalifikacije 32"/>
      <sheetName val="m kvalifikacije 64"/>
      <sheetName val="ž kvalifikacije žrebna lista"/>
      <sheetName val="ž kvalifikacije 32"/>
      <sheetName val="ž kvalifikacije 64"/>
      <sheetName val="m dvojice vpisna lista"/>
      <sheetName val="m dvojice žrebna lista "/>
      <sheetName val="m dvojice 16"/>
      <sheetName val="ž dvojice vpisna lista"/>
      <sheetName val="ž dvojice žrebna lista"/>
      <sheetName val="ž dvojice 16"/>
      <sheetName val="m masters žrebna lista"/>
      <sheetName val="m masters 12"/>
      <sheetName val="ž masters žrebna lista"/>
      <sheetName val="ž masters 12 "/>
      <sheetName val="m round robin žrebna lista"/>
      <sheetName val="m round robin 5"/>
      <sheetName val="m round robin 4"/>
      <sheetName val="ž round robin žrebna lista"/>
      <sheetName val="ž round robin 5"/>
      <sheetName val="ž round robin 4"/>
      <sheetName val="liga prijava ekipe"/>
      <sheetName val="zapisnik ligaška tekma"/>
      <sheetName val="vpis srečni poraženci (dv)"/>
      <sheetName val="vpis srečni poraženci (pos)"/>
      <sheetName val="zapisnik prekrškov"/>
      <sheetName val="zbirni zapisnik prekrškov"/>
      <sheetName val="neodigrani dvoboji"/>
      <sheetName val="poročilo vrhovni sodnik"/>
      <sheetName val="sodniški stroški"/>
      <sheetName val="prijava na tekmovanje"/>
      <sheetName val="odjava s tekmovanja"/>
      <sheetName val="razpored"/>
      <sheetName val="razpored (8)"/>
      <sheetName val="razpored (4)"/>
      <sheetName val="List1"/>
      <sheetName val="ocena glavnega sodnika"/>
      <sheetName val="sodniški zapisnik1"/>
      <sheetName val="sodniški zapisnik2"/>
      <sheetName val="zdravniško potrdil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os podatkov"/>
      <sheetName val="m round robin žrebna lista"/>
      <sheetName val="m round robin A-C"/>
      <sheetName val="m round robin D-F"/>
      <sheetName val="DEČKI - MIDI TENIS"/>
      <sheetName val="ž round robin žrebna lista"/>
      <sheetName val="ž MIDI  A-C"/>
      <sheetName val="ž MIDI  D-F"/>
      <sheetName val="DEKLICE FIN - MIDI TENIS"/>
      <sheetName val="List1"/>
      <sheetName val="List2"/>
    </sheetNames>
    <sheetDataSet>
      <sheetData sheetId="0">
        <row r="6">
          <cell r="A6" t="str">
            <v>OP 8-11 - MIDI TENIS</v>
          </cell>
        </row>
        <row r="10">
          <cell r="A10" t="str">
            <v>11./12.04.2026</v>
          </cell>
          <cell r="C10" t="str">
            <v>TK KOPER</v>
          </cell>
          <cell r="E10" t="str">
            <v>ANJA REGENT</v>
          </cell>
        </row>
      </sheetData>
      <sheetData sheetId="1">
        <row r="7">
          <cell r="A7">
            <v>1</v>
          </cell>
          <cell r="C7" t="str">
            <v>Kovačič</v>
          </cell>
          <cell r="D7" t="str">
            <v>Jan</v>
          </cell>
          <cell r="E7" t="str">
            <v>KRŠKO</v>
          </cell>
          <cell r="J7">
            <v>1</v>
          </cell>
        </row>
        <row r="8">
          <cell r="A8">
            <v>2</v>
          </cell>
          <cell r="C8" t="str">
            <v>Škulj</v>
          </cell>
          <cell r="D8" t="str">
            <v>Luka</v>
          </cell>
          <cell r="E8" t="str">
            <v>MAJA</v>
          </cell>
          <cell r="J8">
            <v>2</v>
          </cell>
        </row>
        <row r="9">
          <cell r="A9">
            <v>3</v>
          </cell>
          <cell r="C9" t="str">
            <v>Cvetko</v>
          </cell>
          <cell r="D9" t="str">
            <v>Lan</v>
          </cell>
          <cell r="E9" t="str">
            <v>BO-BI</v>
          </cell>
          <cell r="J9">
            <v>3</v>
          </cell>
        </row>
        <row r="10">
          <cell r="A10">
            <v>4</v>
          </cell>
          <cell r="C10" t="str">
            <v>Pečavar</v>
          </cell>
          <cell r="D10" t="str">
            <v>Nil</v>
          </cell>
          <cell r="E10" t="str">
            <v>TABRE</v>
          </cell>
          <cell r="J10">
            <v>4</v>
          </cell>
        </row>
        <row r="11">
          <cell r="A11">
            <v>5</v>
          </cell>
          <cell r="C11" t="str">
            <v>Fras</v>
          </cell>
          <cell r="D11" t="str">
            <v>Liam</v>
          </cell>
          <cell r="E11" t="str">
            <v>ŽTKMB</v>
          </cell>
          <cell r="J11">
            <v>5</v>
          </cell>
        </row>
        <row r="12">
          <cell r="A12">
            <v>6</v>
          </cell>
          <cell r="C12" t="str">
            <v>Kirbiš</v>
          </cell>
          <cell r="D12" t="str">
            <v>Bine</v>
          </cell>
          <cell r="E12" t="str">
            <v>ŽTKMB</v>
          </cell>
          <cell r="J12">
            <v>6</v>
          </cell>
        </row>
        <row r="13">
          <cell r="A13">
            <v>7</v>
          </cell>
          <cell r="C13" t="str">
            <v>Selinšek</v>
          </cell>
          <cell r="D13" t="str">
            <v>Rok Aleksander</v>
          </cell>
          <cell r="E13" t="str">
            <v>ŽTKMB</v>
          </cell>
          <cell r="J13">
            <v>7</v>
          </cell>
        </row>
        <row r="14">
          <cell r="A14">
            <v>8</v>
          </cell>
          <cell r="C14" t="str">
            <v>Veretennykov</v>
          </cell>
          <cell r="D14" t="str">
            <v>Mark</v>
          </cell>
          <cell r="E14" t="str">
            <v>ŽTKMB</v>
          </cell>
          <cell r="J14">
            <v>8</v>
          </cell>
        </row>
        <row r="15">
          <cell r="A15">
            <v>9</v>
          </cell>
          <cell r="C15" t="str">
            <v>Žlebnik</v>
          </cell>
          <cell r="D15" t="str">
            <v>Maj</v>
          </cell>
          <cell r="E15" t="str">
            <v>ŽTKMB</v>
          </cell>
          <cell r="J15">
            <v>9</v>
          </cell>
        </row>
        <row r="16">
          <cell r="A16">
            <v>10</v>
          </cell>
          <cell r="C16" t="str">
            <v>Cioaca</v>
          </cell>
          <cell r="D16" t="str">
            <v>Tudor</v>
          </cell>
          <cell r="E16" t="str">
            <v>MAJA</v>
          </cell>
        </row>
        <row r="17">
          <cell r="A17">
            <v>11</v>
          </cell>
          <cell r="C17" t="str">
            <v>Dumchev</v>
          </cell>
          <cell r="D17" t="str">
            <v>Alexander</v>
          </cell>
          <cell r="E17" t="str">
            <v>MAJA</v>
          </cell>
        </row>
        <row r="18">
          <cell r="A18">
            <v>12</v>
          </cell>
          <cell r="C18" t="str">
            <v>Kričej Štamcar</v>
          </cell>
          <cell r="D18" t="str">
            <v>Adonis Dion</v>
          </cell>
          <cell r="E18" t="str">
            <v>BOBI</v>
          </cell>
        </row>
        <row r="19">
          <cell r="A19">
            <v>13</v>
          </cell>
          <cell r="C19" t="str">
            <v>Medja</v>
          </cell>
          <cell r="D19" t="str">
            <v>Maks</v>
          </cell>
          <cell r="E19" t="str">
            <v>TABRE</v>
          </cell>
        </row>
        <row r="20">
          <cell r="A20">
            <v>14</v>
          </cell>
          <cell r="C20" t="str">
            <v>Polanec</v>
          </cell>
          <cell r="D20" t="str">
            <v>Gael</v>
          </cell>
          <cell r="E20" t="str">
            <v>ŽTKMB</v>
          </cell>
        </row>
        <row r="21">
          <cell r="A21">
            <v>15</v>
          </cell>
          <cell r="C21" t="str">
            <v>Šebenik</v>
          </cell>
          <cell r="D21" t="str">
            <v>Erik</v>
          </cell>
          <cell r="E21" t="str">
            <v>BO-BI</v>
          </cell>
        </row>
        <row r="22">
          <cell r="A22">
            <v>16</v>
          </cell>
          <cell r="C22" t="str">
            <v>Sever</v>
          </cell>
          <cell r="D22" t="str">
            <v>Maks</v>
          </cell>
          <cell r="E22" t="str">
            <v>TABRE</v>
          </cell>
        </row>
        <row r="23">
          <cell r="A23">
            <v>17</v>
          </cell>
          <cell r="C23" t="str">
            <v>Voglar</v>
          </cell>
          <cell r="D23" t="str">
            <v>Vito</v>
          </cell>
          <cell r="E23" t="str">
            <v>IZOLA</v>
          </cell>
        </row>
        <row r="24">
          <cell r="A24">
            <v>18</v>
          </cell>
          <cell r="C24" t="str">
            <v>Žibert</v>
          </cell>
          <cell r="D24" t="str">
            <v>Mark Janez</v>
          </cell>
          <cell r="E24" t="str">
            <v>MAJA</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row r="55">
          <cell r="A55">
            <v>49</v>
          </cell>
        </row>
        <row r="56">
          <cell r="A56">
            <v>50</v>
          </cell>
        </row>
        <row r="57">
          <cell r="A57">
            <v>51</v>
          </cell>
        </row>
        <row r="58">
          <cell r="A58">
            <v>52</v>
          </cell>
        </row>
        <row r="59">
          <cell r="A59">
            <v>53</v>
          </cell>
        </row>
        <row r="60">
          <cell r="A60">
            <v>54</v>
          </cell>
        </row>
        <row r="61">
          <cell r="A61">
            <v>55</v>
          </cell>
        </row>
        <row r="62">
          <cell r="A62">
            <v>56</v>
          </cell>
        </row>
        <row r="63">
          <cell r="A63">
            <v>57</v>
          </cell>
        </row>
        <row r="64">
          <cell r="A64">
            <v>58</v>
          </cell>
        </row>
        <row r="65">
          <cell r="A65">
            <v>59</v>
          </cell>
        </row>
        <row r="66">
          <cell r="A66">
            <v>60</v>
          </cell>
        </row>
        <row r="67">
          <cell r="A67">
            <v>61</v>
          </cell>
        </row>
        <row r="68">
          <cell r="A68">
            <v>62</v>
          </cell>
        </row>
        <row r="69">
          <cell r="A69">
            <v>63</v>
          </cell>
        </row>
        <row r="70">
          <cell r="A70">
            <v>64</v>
          </cell>
        </row>
        <row r="71">
          <cell r="A71">
            <v>65</v>
          </cell>
        </row>
        <row r="72">
          <cell r="A72">
            <v>66</v>
          </cell>
        </row>
        <row r="73">
          <cell r="A73">
            <v>67</v>
          </cell>
        </row>
        <row r="74">
          <cell r="A74">
            <v>68</v>
          </cell>
        </row>
        <row r="75">
          <cell r="A75">
            <v>69</v>
          </cell>
        </row>
        <row r="76">
          <cell r="A76">
            <v>70</v>
          </cell>
        </row>
        <row r="77">
          <cell r="A77">
            <v>71</v>
          </cell>
        </row>
        <row r="78">
          <cell r="A78">
            <v>72</v>
          </cell>
        </row>
        <row r="79">
          <cell r="A79">
            <v>73</v>
          </cell>
        </row>
        <row r="80">
          <cell r="A80">
            <v>74</v>
          </cell>
        </row>
        <row r="81">
          <cell r="A81">
            <v>75</v>
          </cell>
        </row>
        <row r="82">
          <cell r="A82">
            <v>76</v>
          </cell>
        </row>
        <row r="83">
          <cell r="A83">
            <v>77</v>
          </cell>
        </row>
        <row r="84">
          <cell r="A84">
            <v>78</v>
          </cell>
        </row>
        <row r="85">
          <cell r="A85">
            <v>79</v>
          </cell>
        </row>
        <row r="86">
          <cell r="A86">
            <v>80</v>
          </cell>
        </row>
        <row r="87">
          <cell r="A87">
            <v>81</v>
          </cell>
        </row>
        <row r="88">
          <cell r="A88">
            <v>82</v>
          </cell>
        </row>
        <row r="89">
          <cell r="A89">
            <v>83</v>
          </cell>
        </row>
        <row r="90">
          <cell r="A90">
            <v>84</v>
          </cell>
        </row>
        <row r="91">
          <cell r="A91">
            <v>85</v>
          </cell>
        </row>
        <row r="92">
          <cell r="A92">
            <v>86</v>
          </cell>
        </row>
        <row r="93">
          <cell r="A93">
            <v>87</v>
          </cell>
        </row>
        <row r="94">
          <cell r="A94">
            <v>88</v>
          </cell>
        </row>
        <row r="95">
          <cell r="A95">
            <v>89</v>
          </cell>
        </row>
        <row r="96">
          <cell r="A96">
            <v>90</v>
          </cell>
        </row>
        <row r="97">
          <cell r="A97">
            <v>91</v>
          </cell>
        </row>
        <row r="98">
          <cell r="A98">
            <v>92</v>
          </cell>
        </row>
        <row r="99">
          <cell r="A99">
            <v>93</v>
          </cell>
        </row>
        <row r="100">
          <cell r="A100">
            <v>94</v>
          </cell>
        </row>
        <row r="101">
          <cell r="A101">
            <v>95</v>
          </cell>
        </row>
        <row r="102">
          <cell r="A102">
            <v>96</v>
          </cell>
        </row>
        <row r="103">
          <cell r="A103">
            <v>97</v>
          </cell>
        </row>
        <row r="104">
          <cell r="A104">
            <v>98</v>
          </cell>
        </row>
        <row r="105">
          <cell r="A105">
            <v>99</v>
          </cell>
        </row>
        <row r="106">
          <cell r="A106">
            <v>100</v>
          </cell>
        </row>
        <row r="107">
          <cell r="A107">
            <v>101</v>
          </cell>
        </row>
        <row r="108">
          <cell r="A108">
            <v>102</v>
          </cell>
        </row>
        <row r="109">
          <cell r="A109">
            <v>103</v>
          </cell>
        </row>
        <row r="110">
          <cell r="A110">
            <v>104</v>
          </cell>
        </row>
        <row r="111">
          <cell r="A111">
            <v>105</v>
          </cell>
        </row>
        <row r="112">
          <cell r="A112">
            <v>106</v>
          </cell>
        </row>
        <row r="113">
          <cell r="A113">
            <v>107</v>
          </cell>
        </row>
        <row r="114">
          <cell r="A114">
            <v>108</v>
          </cell>
        </row>
        <row r="115">
          <cell r="A115">
            <v>109</v>
          </cell>
        </row>
        <row r="116">
          <cell r="A116">
            <v>110</v>
          </cell>
        </row>
        <row r="117">
          <cell r="A117">
            <v>111</v>
          </cell>
        </row>
        <row r="118">
          <cell r="A118">
            <v>112</v>
          </cell>
        </row>
        <row r="119">
          <cell r="A119">
            <v>113</v>
          </cell>
        </row>
        <row r="120">
          <cell r="A120">
            <v>114</v>
          </cell>
        </row>
        <row r="121">
          <cell r="A121">
            <v>115</v>
          </cell>
        </row>
        <row r="122">
          <cell r="A122">
            <v>116</v>
          </cell>
        </row>
        <row r="123">
          <cell r="A123">
            <v>117</v>
          </cell>
        </row>
        <row r="124">
          <cell r="A124">
            <v>118</v>
          </cell>
        </row>
        <row r="125">
          <cell r="A125">
            <v>119</v>
          </cell>
        </row>
        <row r="126">
          <cell r="A126">
            <v>120</v>
          </cell>
        </row>
        <row r="127">
          <cell r="A127">
            <v>121</v>
          </cell>
        </row>
        <row r="128">
          <cell r="A128">
            <v>122</v>
          </cell>
        </row>
      </sheetData>
      <sheetData sheetId="2" refreshError="1"/>
      <sheetData sheetId="3" refreshError="1"/>
      <sheetData sheetId="4" refreshError="1"/>
      <sheetData sheetId="5">
        <row r="7">
          <cell r="A7">
            <v>1</v>
          </cell>
          <cell r="C7" t="str">
            <v>Dežman</v>
          </cell>
          <cell r="D7" t="str">
            <v>Eva</v>
          </cell>
          <cell r="E7" t="str">
            <v>OTOČE</v>
          </cell>
          <cell r="J7">
            <v>1</v>
          </cell>
        </row>
        <row r="8">
          <cell r="A8">
            <v>2</v>
          </cell>
          <cell r="C8" t="str">
            <v>Setnikar Kramberger</v>
          </cell>
          <cell r="D8" t="str">
            <v>Zala</v>
          </cell>
          <cell r="E8" t="str">
            <v>TABRE</v>
          </cell>
          <cell r="J8">
            <v>2</v>
          </cell>
        </row>
        <row r="9">
          <cell r="A9">
            <v>3</v>
          </cell>
          <cell r="C9" t="str">
            <v>Mohorko</v>
          </cell>
          <cell r="D9" t="str">
            <v>Ela</v>
          </cell>
          <cell r="E9" t="str">
            <v>TABRE</v>
          </cell>
          <cell r="J9">
            <v>3</v>
          </cell>
        </row>
        <row r="10">
          <cell r="A10">
            <v>4</v>
          </cell>
          <cell r="C10" t="str">
            <v>Abramović</v>
          </cell>
          <cell r="D10" t="str">
            <v>Alina</v>
          </cell>
          <cell r="E10" t="str">
            <v>KOČEV</v>
          </cell>
        </row>
        <row r="11">
          <cell r="A11">
            <v>5</v>
          </cell>
          <cell r="C11" t="str">
            <v>Cerar</v>
          </cell>
          <cell r="D11" t="str">
            <v>Izabela</v>
          </cell>
          <cell r="E11" t="str">
            <v>MAXLJ</v>
          </cell>
        </row>
        <row r="12">
          <cell r="A12">
            <v>6</v>
          </cell>
          <cell r="C12" t="str">
            <v>Dobravc</v>
          </cell>
          <cell r="D12" t="str">
            <v>Ellanah</v>
          </cell>
          <cell r="E12" t="str">
            <v>IZOLA</v>
          </cell>
        </row>
        <row r="13">
          <cell r="A13">
            <v>7</v>
          </cell>
          <cell r="C13" t="str">
            <v>Gorenc</v>
          </cell>
          <cell r="D13" t="str">
            <v>Mija</v>
          </cell>
          <cell r="E13" t="str">
            <v>TABRE</v>
          </cell>
        </row>
        <row r="14">
          <cell r="A14">
            <v>8</v>
          </cell>
          <cell r="C14" t="str">
            <v>Gracar</v>
          </cell>
          <cell r="D14" t="str">
            <v>Lucija</v>
          </cell>
          <cell r="E14" t="str">
            <v>ŠD_LTA</v>
          </cell>
        </row>
        <row r="15">
          <cell r="A15">
            <v>9</v>
          </cell>
          <cell r="C15" t="str">
            <v>Küssel</v>
          </cell>
          <cell r="D15" t="str">
            <v>Gaia</v>
          </cell>
          <cell r="E15" t="str">
            <v>IZOLA</v>
          </cell>
        </row>
        <row r="16">
          <cell r="A16">
            <v>10</v>
          </cell>
          <cell r="C16" t="str">
            <v>LIPIČ</v>
          </cell>
          <cell r="D16" t="str">
            <v>GAJA</v>
          </cell>
          <cell r="E16" t="str">
            <v>TEN_MS</v>
          </cell>
        </row>
        <row r="17">
          <cell r="A17">
            <v>11</v>
          </cell>
          <cell r="C17" t="str">
            <v>Veličevič</v>
          </cell>
          <cell r="D17" t="str">
            <v>Hana</v>
          </cell>
          <cell r="E17" t="str">
            <v>KRŠKO</v>
          </cell>
        </row>
        <row r="18">
          <cell r="A18">
            <v>12</v>
          </cell>
          <cell r="C18" t="str">
            <v>Voje</v>
          </cell>
          <cell r="D18" t="str">
            <v>Ana Sofia</v>
          </cell>
          <cell r="E18" t="str">
            <v>MAJA</v>
          </cell>
        </row>
        <row r="19">
          <cell r="A19">
            <v>13</v>
          </cell>
          <cell r="C19" t="str">
            <v>Vozlič</v>
          </cell>
          <cell r="D19" t="str">
            <v>Jumi</v>
          </cell>
          <cell r="E19" t="str">
            <v>MAXLJ</v>
          </cell>
        </row>
        <row r="20">
          <cell r="A20">
            <v>14</v>
          </cell>
          <cell r="C20" t="str">
            <v>Vrbetić</v>
          </cell>
          <cell r="D20" t="str">
            <v>Eva</v>
          </cell>
          <cell r="E20" t="str">
            <v>KOČEV</v>
          </cell>
        </row>
        <row r="21">
          <cell r="A21">
            <v>15</v>
          </cell>
          <cell r="C21" t="str">
            <v>Vučkić</v>
          </cell>
          <cell r="D21" t="str">
            <v>Ajna</v>
          </cell>
          <cell r="E21" t="str">
            <v>TK-AB</v>
          </cell>
        </row>
        <row r="22">
          <cell r="A22">
            <v>16</v>
          </cell>
          <cell r="C22" t="str">
            <v>Zorzut</v>
          </cell>
          <cell r="D22" t="str">
            <v>Ema</v>
          </cell>
          <cell r="E22" t="str">
            <v>N.GOR</v>
          </cell>
        </row>
        <row r="23">
          <cell r="A23">
            <v>17</v>
          </cell>
        </row>
        <row r="24">
          <cell r="A24">
            <v>18</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row r="55">
          <cell r="A55">
            <v>49</v>
          </cell>
        </row>
        <row r="56">
          <cell r="A56">
            <v>50</v>
          </cell>
        </row>
        <row r="57">
          <cell r="A57">
            <v>51</v>
          </cell>
        </row>
        <row r="58">
          <cell r="A58">
            <v>52</v>
          </cell>
        </row>
        <row r="59">
          <cell r="A59">
            <v>53</v>
          </cell>
        </row>
        <row r="60">
          <cell r="A60">
            <v>54</v>
          </cell>
        </row>
        <row r="61">
          <cell r="A61">
            <v>55</v>
          </cell>
        </row>
        <row r="62">
          <cell r="A62">
            <v>56</v>
          </cell>
        </row>
        <row r="63">
          <cell r="A63">
            <v>57</v>
          </cell>
        </row>
        <row r="64">
          <cell r="A64">
            <v>58</v>
          </cell>
        </row>
        <row r="65">
          <cell r="A65">
            <v>59</v>
          </cell>
        </row>
        <row r="66">
          <cell r="A66">
            <v>60</v>
          </cell>
        </row>
        <row r="67">
          <cell r="A67">
            <v>61</v>
          </cell>
        </row>
        <row r="68">
          <cell r="A68">
            <v>62</v>
          </cell>
        </row>
        <row r="69">
          <cell r="A69">
            <v>63</v>
          </cell>
        </row>
        <row r="70">
          <cell r="A70">
            <v>64</v>
          </cell>
        </row>
        <row r="71">
          <cell r="A71">
            <v>65</v>
          </cell>
        </row>
        <row r="72">
          <cell r="A72">
            <v>66</v>
          </cell>
        </row>
        <row r="73">
          <cell r="A73">
            <v>67</v>
          </cell>
        </row>
        <row r="74">
          <cell r="A74">
            <v>68</v>
          </cell>
        </row>
        <row r="75">
          <cell r="A75">
            <v>69</v>
          </cell>
        </row>
        <row r="76">
          <cell r="A76">
            <v>70</v>
          </cell>
        </row>
        <row r="77">
          <cell r="A77">
            <v>71</v>
          </cell>
        </row>
        <row r="78">
          <cell r="A78">
            <v>72</v>
          </cell>
        </row>
        <row r="79">
          <cell r="A79">
            <v>73</v>
          </cell>
        </row>
        <row r="80">
          <cell r="A80">
            <v>74</v>
          </cell>
        </row>
        <row r="81">
          <cell r="A81">
            <v>75</v>
          </cell>
        </row>
        <row r="82">
          <cell r="A82">
            <v>76</v>
          </cell>
        </row>
        <row r="83">
          <cell r="A83">
            <v>77</v>
          </cell>
        </row>
        <row r="84">
          <cell r="A84">
            <v>78</v>
          </cell>
        </row>
        <row r="85">
          <cell r="A85">
            <v>79</v>
          </cell>
        </row>
        <row r="86">
          <cell r="A86">
            <v>80</v>
          </cell>
        </row>
        <row r="87">
          <cell r="A87">
            <v>81</v>
          </cell>
        </row>
        <row r="88">
          <cell r="A88">
            <v>82</v>
          </cell>
        </row>
        <row r="89">
          <cell r="A89">
            <v>83</v>
          </cell>
        </row>
        <row r="90">
          <cell r="A90">
            <v>84</v>
          </cell>
        </row>
        <row r="91">
          <cell r="A91">
            <v>85</v>
          </cell>
        </row>
        <row r="92">
          <cell r="A92">
            <v>86</v>
          </cell>
        </row>
        <row r="93">
          <cell r="A93">
            <v>87</v>
          </cell>
        </row>
        <row r="94">
          <cell r="A94">
            <v>88</v>
          </cell>
        </row>
        <row r="95">
          <cell r="A95">
            <v>89</v>
          </cell>
        </row>
        <row r="96">
          <cell r="A96">
            <v>90</v>
          </cell>
        </row>
        <row r="97">
          <cell r="A97">
            <v>91</v>
          </cell>
        </row>
        <row r="98">
          <cell r="A98">
            <v>92</v>
          </cell>
        </row>
        <row r="99">
          <cell r="A99">
            <v>93</v>
          </cell>
        </row>
        <row r="100">
          <cell r="A100">
            <v>94</v>
          </cell>
        </row>
        <row r="101">
          <cell r="A101">
            <v>95</v>
          </cell>
        </row>
        <row r="102">
          <cell r="A102">
            <v>96</v>
          </cell>
        </row>
        <row r="103">
          <cell r="A103">
            <v>97</v>
          </cell>
        </row>
        <row r="104">
          <cell r="A104">
            <v>98</v>
          </cell>
        </row>
        <row r="105">
          <cell r="A105">
            <v>99</v>
          </cell>
        </row>
        <row r="106">
          <cell r="A106">
            <v>100</v>
          </cell>
        </row>
        <row r="107">
          <cell r="A107">
            <v>101</v>
          </cell>
        </row>
        <row r="108">
          <cell r="A108">
            <v>102</v>
          </cell>
        </row>
        <row r="109">
          <cell r="A109">
            <v>103</v>
          </cell>
        </row>
        <row r="110">
          <cell r="A110">
            <v>104</v>
          </cell>
        </row>
        <row r="111">
          <cell r="A111">
            <v>105</v>
          </cell>
        </row>
        <row r="112">
          <cell r="A112">
            <v>106</v>
          </cell>
        </row>
        <row r="113">
          <cell r="A113">
            <v>107</v>
          </cell>
        </row>
        <row r="114">
          <cell r="A114">
            <v>108</v>
          </cell>
        </row>
        <row r="115">
          <cell r="A115">
            <v>109</v>
          </cell>
        </row>
        <row r="116">
          <cell r="A116">
            <v>110</v>
          </cell>
        </row>
        <row r="117">
          <cell r="A117">
            <v>111</v>
          </cell>
        </row>
        <row r="118">
          <cell r="A118">
            <v>112</v>
          </cell>
        </row>
        <row r="119">
          <cell r="A119">
            <v>113</v>
          </cell>
        </row>
        <row r="120">
          <cell r="A120">
            <v>114</v>
          </cell>
        </row>
        <row r="121">
          <cell r="A121">
            <v>115</v>
          </cell>
        </row>
        <row r="122">
          <cell r="A122">
            <v>116</v>
          </cell>
        </row>
        <row r="123">
          <cell r="A123">
            <v>117</v>
          </cell>
        </row>
        <row r="124">
          <cell r="A124">
            <v>118</v>
          </cell>
        </row>
        <row r="125">
          <cell r="A125">
            <v>119</v>
          </cell>
        </row>
        <row r="126">
          <cell r="A126">
            <v>120</v>
          </cell>
        </row>
        <row r="127">
          <cell r="A127">
            <v>121</v>
          </cell>
        </row>
        <row r="128">
          <cell r="A128">
            <v>122</v>
          </cell>
        </row>
      </sheetData>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os podatkov"/>
      <sheetName val="m round robin žrebna lista"/>
      <sheetName val="mINI RR  A-C"/>
      <sheetName val="DEČKI - FIN MINI TENIS"/>
      <sheetName val="ž round robin žrebna lista"/>
      <sheetName val="ž MINI RR  A-C"/>
      <sheetName val="List1"/>
      <sheetName val="DEKLICE - FIN MINI TENIS "/>
      <sheetName val="List2"/>
    </sheetNames>
    <sheetDataSet>
      <sheetData sheetId="0">
        <row r="6">
          <cell r="A6" t="str">
            <v>OP 8-11 - MINI TENIS</v>
          </cell>
        </row>
        <row r="10">
          <cell r="A10">
            <v>46123</v>
          </cell>
          <cell r="E10" t="str">
            <v>ANJA REGENT</v>
          </cell>
        </row>
      </sheetData>
      <sheetData sheetId="1">
        <row r="7">
          <cell r="A7">
            <v>1</v>
          </cell>
          <cell r="C7" t="str">
            <v>Dobrila</v>
          </cell>
          <cell r="D7" t="str">
            <v>Žiga</v>
          </cell>
          <cell r="E7" t="str">
            <v>BO-BI</v>
          </cell>
        </row>
        <row r="8">
          <cell r="A8">
            <v>2</v>
          </cell>
          <cell r="C8" t="str">
            <v>Klemenc</v>
          </cell>
          <cell r="D8" t="str">
            <v>Tim</v>
          </cell>
          <cell r="E8" t="str">
            <v>BR-MB</v>
          </cell>
        </row>
        <row r="9">
          <cell r="A9">
            <v>3</v>
          </cell>
          <cell r="C9" t="str">
            <v>Krašovec</v>
          </cell>
          <cell r="D9" t="str">
            <v>Aleks</v>
          </cell>
          <cell r="E9" t="str">
            <v>TABRE</v>
          </cell>
        </row>
        <row r="10">
          <cell r="A10">
            <v>4</v>
          </cell>
          <cell r="C10" t="str">
            <v>Križ Kuralt</v>
          </cell>
          <cell r="D10" t="str">
            <v>Luka</v>
          </cell>
          <cell r="E10" t="str">
            <v>LUKAKP</v>
          </cell>
        </row>
        <row r="11">
          <cell r="A11">
            <v>5</v>
          </cell>
          <cell r="C11" t="str">
            <v>Mihatović Jevđenić</v>
          </cell>
          <cell r="D11" t="str">
            <v>Enej</v>
          </cell>
          <cell r="E11" t="str">
            <v>BO-BI</v>
          </cell>
        </row>
        <row r="12">
          <cell r="A12">
            <v>6</v>
          </cell>
          <cell r="C12" t="str">
            <v>Nemarnik</v>
          </cell>
          <cell r="D12" t="str">
            <v>Ian</v>
          </cell>
          <cell r="E12" t="str">
            <v>LUKAKP</v>
          </cell>
        </row>
        <row r="13">
          <cell r="A13">
            <v>7</v>
          </cell>
          <cell r="C13" t="str">
            <v>Topalovič</v>
          </cell>
          <cell r="D13" t="str">
            <v>Klei</v>
          </cell>
          <cell r="E13" t="str">
            <v>LUKAKP</v>
          </cell>
        </row>
        <row r="14">
          <cell r="A14">
            <v>8</v>
          </cell>
        </row>
        <row r="15">
          <cell r="A15">
            <v>9</v>
          </cell>
        </row>
        <row r="16">
          <cell r="A16">
            <v>10</v>
          </cell>
        </row>
        <row r="17">
          <cell r="A17">
            <v>11</v>
          </cell>
        </row>
        <row r="18">
          <cell r="A18">
            <v>12</v>
          </cell>
        </row>
        <row r="19">
          <cell r="A19">
            <v>13</v>
          </cell>
        </row>
        <row r="20">
          <cell r="A20">
            <v>14</v>
          </cell>
        </row>
        <row r="21">
          <cell r="A21">
            <v>15</v>
          </cell>
        </row>
        <row r="22">
          <cell r="A22">
            <v>16</v>
          </cell>
        </row>
        <row r="23">
          <cell r="A23">
            <v>17</v>
          </cell>
        </row>
        <row r="24">
          <cell r="A24">
            <v>18</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row r="55">
          <cell r="A55">
            <v>49</v>
          </cell>
        </row>
        <row r="56">
          <cell r="A56">
            <v>50</v>
          </cell>
        </row>
        <row r="57">
          <cell r="A57">
            <v>51</v>
          </cell>
        </row>
        <row r="58">
          <cell r="A58">
            <v>52</v>
          </cell>
        </row>
        <row r="59">
          <cell r="A59">
            <v>53</v>
          </cell>
        </row>
        <row r="60">
          <cell r="A60">
            <v>54</v>
          </cell>
        </row>
        <row r="61">
          <cell r="A61">
            <v>55</v>
          </cell>
        </row>
        <row r="62">
          <cell r="A62">
            <v>56</v>
          </cell>
        </row>
        <row r="63">
          <cell r="A63">
            <v>57</v>
          </cell>
        </row>
        <row r="64">
          <cell r="A64">
            <v>58</v>
          </cell>
        </row>
        <row r="65">
          <cell r="A65">
            <v>59</v>
          </cell>
        </row>
        <row r="66">
          <cell r="A66">
            <v>60</v>
          </cell>
        </row>
        <row r="67">
          <cell r="A67">
            <v>61</v>
          </cell>
        </row>
        <row r="68">
          <cell r="A68">
            <v>62</v>
          </cell>
        </row>
        <row r="69">
          <cell r="A69">
            <v>63</v>
          </cell>
        </row>
        <row r="70">
          <cell r="A70">
            <v>64</v>
          </cell>
        </row>
        <row r="71">
          <cell r="A71">
            <v>65</v>
          </cell>
        </row>
        <row r="72">
          <cell r="A72">
            <v>66</v>
          </cell>
        </row>
        <row r="73">
          <cell r="A73">
            <v>67</v>
          </cell>
        </row>
        <row r="74">
          <cell r="A74">
            <v>68</v>
          </cell>
        </row>
        <row r="75">
          <cell r="A75">
            <v>69</v>
          </cell>
        </row>
        <row r="76">
          <cell r="A76">
            <v>70</v>
          </cell>
        </row>
        <row r="77">
          <cell r="A77">
            <v>71</v>
          </cell>
        </row>
        <row r="78">
          <cell r="A78">
            <v>72</v>
          </cell>
        </row>
        <row r="79">
          <cell r="A79">
            <v>73</v>
          </cell>
        </row>
        <row r="80">
          <cell r="A80">
            <v>74</v>
          </cell>
        </row>
        <row r="81">
          <cell r="A81">
            <v>75</v>
          </cell>
        </row>
        <row r="82">
          <cell r="A82">
            <v>76</v>
          </cell>
        </row>
        <row r="83">
          <cell r="A83">
            <v>77</v>
          </cell>
        </row>
        <row r="84">
          <cell r="A84">
            <v>78</v>
          </cell>
        </row>
        <row r="85">
          <cell r="A85">
            <v>79</v>
          </cell>
        </row>
        <row r="86">
          <cell r="A86">
            <v>80</v>
          </cell>
        </row>
        <row r="87">
          <cell r="A87">
            <v>81</v>
          </cell>
        </row>
        <row r="88">
          <cell r="A88">
            <v>82</v>
          </cell>
        </row>
        <row r="89">
          <cell r="A89">
            <v>83</v>
          </cell>
        </row>
        <row r="90">
          <cell r="A90">
            <v>84</v>
          </cell>
        </row>
        <row r="91">
          <cell r="A91">
            <v>85</v>
          </cell>
        </row>
        <row r="92">
          <cell r="A92">
            <v>86</v>
          </cell>
        </row>
        <row r="93">
          <cell r="A93">
            <v>87</v>
          </cell>
        </row>
        <row r="94">
          <cell r="A94">
            <v>88</v>
          </cell>
        </row>
        <row r="95">
          <cell r="A95">
            <v>89</v>
          </cell>
        </row>
        <row r="96">
          <cell r="A96">
            <v>90</v>
          </cell>
        </row>
        <row r="97">
          <cell r="A97">
            <v>91</v>
          </cell>
        </row>
        <row r="98">
          <cell r="A98">
            <v>92</v>
          </cell>
        </row>
        <row r="99">
          <cell r="A99">
            <v>93</v>
          </cell>
        </row>
        <row r="100">
          <cell r="A100">
            <v>94</v>
          </cell>
        </row>
        <row r="101">
          <cell r="A101">
            <v>95</v>
          </cell>
        </row>
        <row r="102">
          <cell r="A102">
            <v>96</v>
          </cell>
        </row>
        <row r="103">
          <cell r="A103">
            <v>97</v>
          </cell>
        </row>
        <row r="104">
          <cell r="A104">
            <v>98</v>
          </cell>
        </row>
        <row r="105">
          <cell r="A105">
            <v>99</v>
          </cell>
        </row>
        <row r="106">
          <cell r="A106">
            <v>100</v>
          </cell>
        </row>
        <row r="107">
          <cell r="A107">
            <v>101</v>
          </cell>
        </row>
        <row r="108">
          <cell r="A108">
            <v>102</v>
          </cell>
        </row>
        <row r="109">
          <cell r="A109">
            <v>103</v>
          </cell>
        </row>
        <row r="110">
          <cell r="A110">
            <v>104</v>
          </cell>
        </row>
        <row r="111">
          <cell r="A111">
            <v>105</v>
          </cell>
        </row>
        <row r="112">
          <cell r="A112">
            <v>106</v>
          </cell>
        </row>
        <row r="113">
          <cell r="A113">
            <v>107</v>
          </cell>
        </row>
        <row r="114">
          <cell r="A114">
            <v>108</v>
          </cell>
        </row>
        <row r="115">
          <cell r="A115">
            <v>109</v>
          </cell>
        </row>
        <row r="116">
          <cell r="A116">
            <v>110</v>
          </cell>
        </row>
        <row r="117">
          <cell r="A117">
            <v>111</v>
          </cell>
        </row>
        <row r="118">
          <cell r="A118">
            <v>112</v>
          </cell>
        </row>
        <row r="119">
          <cell r="A119">
            <v>113</v>
          </cell>
        </row>
        <row r="120">
          <cell r="A120">
            <v>114</v>
          </cell>
        </row>
        <row r="121">
          <cell r="A121">
            <v>115</v>
          </cell>
        </row>
        <row r="122">
          <cell r="A122">
            <v>116</v>
          </cell>
        </row>
        <row r="123">
          <cell r="A123">
            <v>117</v>
          </cell>
        </row>
        <row r="124">
          <cell r="A124">
            <v>118</v>
          </cell>
        </row>
        <row r="125">
          <cell r="A125">
            <v>119</v>
          </cell>
        </row>
        <row r="126">
          <cell r="A126">
            <v>120</v>
          </cell>
        </row>
        <row r="127">
          <cell r="A127">
            <v>121</v>
          </cell>
        </row>
        <row r="128">
          <cell r="A128">
            <v>122</v>
          </cell>
        </row>
      </sheetData>
      <sheetData sheetId="2"/>
      <sheetData sheetId="3" refreshError="1"/>
      <sheetData sheetId="4">
        <row r="7">
          <cell r="A7">
            <v>1</v>
          </cell>
          <cell r="C7" t="str">
            <v>Baier</v>
          </cell>
          <cell r="D7" t="str">
            <v>Nikolina</v>
          </cell>
          <cell r="E7" t="str">
            <v>BR-MB</v>
          </cell>
        </row>
        <row r="8">
          <cell r="A8">
            <v>2</v>
          </cell>
          <cell r="C8" t="str">
            <v>Brežan Hodžić</v>
          </cell>
          <cell r="D8" t="str">
            <v>Zara</v>
          </cell>
          <cell r="E8" t="str">
            <v>CELJE</v>
          </cell>
        </row>
        <row r="9">
          <cell r="A9">
            <v>3</v>
          </cell>
          <cell r="C9" t="str">
            <v>Košir</v>
          </cell>
          <cell r="D9" t="str">
            <v>Tara</v>
          </cell>
          <cell r="E9" t="str">
            <v>BR-MB</v>
          </cell>
        </row>
        <row r="10">
          <cell r="A10">
            <v>4</v>
          </cell>
          <cell r="C10" t="str">
            <v>Radovanović</v>
          </cell>
          <cell r="D10" t="str">
            <v>Nikolina</v>
          </cell>
          <cell r="E10" t="str">
            <v>LUKAKP</v>
          </cell>
        </row>
        <row r="11">
          <cell r="A11">
            <v>5</v>
          </cell>
          <cell r="C11" t="str">
            <v>Shevereva</v>
          </cell>
          <cell r="D11" t="str">
            <v>Emilia</v>
          </cell>
          <cell r="E11" t="str">
            <v>TKNET</v>
          </cell>
        </row>
        <row r="12">
          <cell r="A12">
            <v>6</v>
          </cell>
          <cell r="C12" t="str">
            <v>Urek Rešetič</v>
          </cell>
          <cell r="D12" t="str">
            <v>Evita</v>
          </cell>
          <cell r="E12" t="str">
            <v>TABRE</v>
          </cell>
        </row>
        <row r="13">
          <cell r="A13">
            <v>7</v>
          </cell>
        </row>
        <row r="14">
          <cell r="A14">
            <v>8</v>
          </cell>
        </row>
        <row r="15">
          <cell r="A15">
            <v>9</v>
          </cell>
        </row>
        <row r="16">
          <cell r="A16">
            <v>10</v>
          </cell>
        </row>
        <row r="17">
          <cell r="A17">
            <v>11</v>
          </cell>
        </row>
        <row r="18">
          <cell r="A18">
            <v>12</v>
          </cell>
        </row>
        <row r="19">
          <cell r="A19">
            <v>13</v>
          </cell>
        </row>
        <row r="20">
          <cell r="A20">
            <v>14</v>
          </cell>
        </row>
        <row r="21">
          <cell r="A21">
            <v>15</v>
          </cell>
        </row>
        <row r="22">
          <cell r="A22">
            <v>16</v>
          </cell>
        </row>
        <row r="23">
          <cell r="A23">
            <v>17</v>
          </cell>
        </row>
        <row r="24">
          <cell r="A24">
            <v>18</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row r="55">
          <cell r="A55">
            <v>49</v>
          </cell>
        </row>
        <row r="56">
          <cell r="A56">
            <v>50</v>
          </cell>
        </row>
        <row r="57">
          <cell r="A57">
            <v>51</v>
          </cell>
        </row>
        <row r="58">
          <cell r="A58">
            <v>52</v>
          </cell>
        </row>
        <row r="59">
          <cell r="A59">
            <v>53</v>
          </cell>
        </row>
        <row r="60">
          <cell r="A60">
            <v>54</v>
          </cell>
        </row>
        <row r="61">
          <cell r="A61">
            <v>55</v>
          </cell>
        </row>
        <row r="62">
          <cell r="A62">
            <v>56</v>
          </cell>
        </row>
        <row r="63">
          <cell r="A63">
            <v>57</v>
          </cell>
        </row>
        <row r="64">
          <cell r="A64">
            <v>58</v>
          </cell>
        </row>
        <row r="65">
          <cell r="A65">
            <v>59</v>
          </cell>
        </row>
        <row r="66">
          <cell r="A66">
            <v>60</v>
          </cell>
        </row>
        <row r="67">
          <cell r="A67">
            <v>61</v>
          </cell>
        </row>
        <row r="68">
          <cell r="A68">
            <v>62</v>
          </cell>
        </row>
        <row r="69">
          <cell r="A69">
            <v>63</v>
          </cell>
        </row>
        <row r="70">
          <cell r="A70">
            <v>64</v>
          </cell>
        </row>
        <row r="71">
          <cell r="A71">
            <v>65</v>
          </cell>
        </row>
        <row r="72">
          <cell r="A72">
            <v>66</v>
          </cell>
        </row>
        <row r="73">
          <cell r="A73">
            <v>67</v>
          </cell>
        </row>
        <row r="74">
          <cell r="A74">
            <v>68</v>
          </cell>
        </row>
        <row r="75">
          <cell r="A75">
            <v>69</v>
          </cell>
        </row>
        <row r="76">
          <cell r="A76">
            <v>70</v>
          </cell>
        </row>
        <row r="77">
          <cell r="A77">
            <v>71</v>
          </cell>
        </row>
        <row r="78">
          <cell r="A78">
            <v>72</v>
          </cell>
        </row>
        <row r="79">
          <cell r="A79">
            <v>73</v>
          </cell>
        </row>
        <row r="80">
          <cell r="A80">
            <v>74</v>
          </cell>
        </row>
        <row r="81">
          <cell r="A81">
            <v>75</v>
          </cell>
        </row>
        <row r="82">
          <cell r="A82">
            <v>76</v>
          </cell>
        </row>
        <row r="83">
          <cell r="A83">
            <v>77</v>
          </cell>
        </row>
        <row r="84">
          <cell r="A84">
            <v>78</v>
          </cell>
        </row>
        <row r="85">
          <cell r="A85">
            <v>79</v>
          </cell>
        </row>
        <row r="86">
          <cell r="A86">
            <v>80</v>
          </cell>
        </row>
        <row r="87">
          <cell r="A87">
            <v>81</v>
          </cell>
        </row>
        <row r="88">
          <cell r="A88">
            <v>82</v>
          </cell>
        </row>
        <row r="89">
          <cell r="A89">
            <v>83</v>
          </cell>
        </row>
        <row r="90">
          <cell r="A90">
            <v>84</v>
          </cell>
        </row>
        <row r="91">
          <cell r="A91">
            <v>85</v>
          </cell>
        </row>
        <row r="92">
          <cell r="A92">
            <v>86</v>
          </cell>
        </row>
        <row r="93">
          <cell r="A93">
            <v>87</v>
          </cell>
        </row>
        <row r="94">
          <cell r="A94">
            <v>88</v>
          </cell>
        </row>
        <row r="95">
          <cell r="A95">
            <v>89</v>
          </cell>
        </row>
        <row r="96">
          <cell r="A96">
            <v>90</v>
          </cell>
        </row>
        <row r="97">
          <cell r="A97">
            <v>91</v>
          </cell>
        </row>
        <row r="98">
          <cell r="A98">
            <v>92</v>
          </cell>
        </row>
        <row r="99">
          <cell r="A99">
            <v>93</v>
          </cell>
        </row>
        <row r="100">
          <cell r="A100">
            <v>94</v>
          </cell>
        </row>
        <row r="101">
          <cell r="A101">
            <v>95</v>
          </cell>
        </row>
        <row r="102">
          <cell r="A102">
            <v>96</v>
          </cell>
        </row>
        <row r="103">
          <cell r="A103">
            <v>97</v>
          </cell>
        </row>
        <row r="104">
          <cell r="A104">
            <v>98</v>
          </cell>
        </row>
        <row r="105">
          <cell r="A105">
            <v>99</v>
          </cell>
        </row>
        <row r="106">
          <cell r="A106">
            <v>100</v>
          </cell>
        </row>
        <row r="107">
          <cell r="A107">
            <v>101</v>
          </cell>
        </row>
        <row r="108">
          <cell r="A108">
            <v>102</v>
          </cell>
        </row>
        <row r="109">
          <cell r="A109">
            <v>103</v>
          </cell>
        </row>
        <row r="110">
          <cell r="A110">
            <v>104</v>
          </cell>
        </row>
        <row r="111">
          <cell r="A111">
            <v>105</v>
          </cell>
        </row>
        <row r="112">
          <cell r="A112">
            <v>106</v>
          </cell>
        </row>
        <row r="113">
          <cell r="A113">
            <v>107</v>
          </cell>
        </row>
        <row r="114">
          <cell r="A114">
            <v>108</v>
          </cell>
        </row>
        <row r="115">
          <cell r="A115">
            <v>109</v>
          </cell>
        </row>
        <row r="116">
          <cell r="A116">
            <v>110</v>
          </cell>
        </row>
        <row r="117">
          <cell r="A117">
            <v>111</v>
          </cell>
        </row>
        <row r="118">
          <cell r="A118">
            <v>112</v>
          </cell>
        </row>
        <row r="119">
          <cell r="A119">
            <v>113</v>
          </cell>
        </row>
        <row r="120">
          <cell r="A120">
            <v>114</v>
          </cell>
        </row>
        <row r="121">
          <cell r="A121">
            <v>115</v>
          </cell>
        </row>
        <row r="122">
          <cell r="A122">
            <v>116</v>
          </cell>
        </row>
        <row r="123">
          <cell r="A123">
            <v>117</v>
          </cell>
        </row>
        <row r="124">
          <cell r="A124">
            <v>118</v>
          </cell>
        </row>
        <row r="125">
          <cell r="A125">
            <v>119</v>
          </cell>
        </row>
        <row r="126">
          <cell r="A126">
            <v>120</v>
          </cell>
        </row>
        <row r="127">
          <cell r="A127">
            <v>121</v>
          </cell>
        </row>
        <row r="128">
          <cell r="A128">
            <v>122</v>
          </cell>
        </row>
      </sheetData>
      <sheetData sheetId="5"/>
      <sheetData sheetId="6" refreshError="1"/>
      <sheetData sheetId="7" refreshError="1"/>
      <sheetData sheetId="8" refreshError="1"/>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A2BC-19B6-431D-B6A2-82A83532827A}">
  <dimension ref="A1:O68"/>
  <sheetViews>
    <sheetView tabSelected="1" topLeftCell="A23" workbookViewId="0">
      <selection activeCell="H40" sqref="H40"/>
    </sheetView>
  </sheetViews>
  <sheetFormatPr defaultColWidth="7.33203125" defaultRowHeight="13.8" x14ac:dyDescent="0.25"/>
  <cols>
    <col min="1" max="1" width="12.5546875" style="225" customWidth="1"/>
    <col min="2" max="2" width="11.44140625" style="225" customWidth="1"/>
    <col min="3" max="3" width="11.109375" style="225" customWidth="1"/>
    <col min="4" max="4" width="10.88671875" style="225" customWidth="1"/>
    <col min="5" max="5" width="3.109375" style="161" customWidth="1"/>
    <col min="6" max="6" width="12.88671875" style="161" customWidth="1"/>
    <col min="7" max="7" width="10" style="161" customWidth="1"/>
    <col min="8" max="8" width="9.5546875" style="226" customWidth="1"/>
    <col min="9" max="9" width="11" style="255" customWidth="1"/>
    <col min="10" max="10" width="11.5546875" style="255" customWidth="1"/>
    <col min="11" max="11" width="12.5546875" style="225" customWidth="1"/>
    <col min="12" max="12" width="12.6640625" style="225" customWidth="1"/>
    <col min="13" max="249" width="9.109375" style="161" customWidth="1"/>
    <col min="250" max="250" width="14.109375" style="161" customWidth="1"/>
    <col min="251" max="251" width="16.109375" style="161" customWidth="1"/>
    <col min="252" max="252" width="11.44140625" style="161" customWidth="1"/>
    <col min="253" max="253" width="13.5546875" style="161" customWidth="1"/>
    <col min="254" max="254" width="15.6640625" style="161" customWidth="1"/>
    <col min="255" max="255" width="3.6640625" style="161" customWidth="1"/>
    <col min="256" max="16384" width="7.33203125" style="161"/>
  </cols>
  <sheetData>
    <row r="1" spans="2:13" ht="17.399999999999999" x14ac:dyDescent="0.3">
      <c r="B1" s="156"/>
      <c r="C1" s="157"/>
      <c r="D1" s="411" t="s">
        <v>154</v>
      </c>
      <c r="E1" s="411"/>
      <c r="F1" s="411"/>
      <c r="G1" s="411"/>
      <c r="H1" s="411"/>
      <c r="I1" s="411"/>
      <c r="J1" s="295"/>
      <c r="K1" s="158" t="s">
        <v>33</v>
      </c>
      <c r="L1" s="241"/>
      <c r="M1" s="160"/>
    </row>
    <row r="2" spans="2:13" ht="15.6" x14ac:dyDescent="0.3">
      <c r="B2" s="156"/>
      <c r="C2" s="157"/>
      <c r="D2" s="162"/>
      <c r="E2" s="163"/>
      <c r="F2" s="412" t="s">
        <v>181</v>
      </c>
      <c r="G2" s="412"/>
      <c r="H2" s="412"/>
      <c r="I2" s="296"/>
      <c r="J2" s="297"/>
      <c r="K2" s="258"/>
      <c r="L2" s="258"/>
      <c r="M2" s="160"/>
    </row>
    <row r="3" spans="2:13" x14ac:dyDescent="0.25">
      <c r="B3" s="166"/>
      <c r="C3" s="167"/>
      <c r="D3" s="169"/>
      <c r="E3" s="168"/>
      <c r="F3" s="169"/>
      <c r="G3" s="169"/>
      <c r="H3" s="170"/>
      <c r="I3" s="298" t="s">
        <v>62</v>
      </c>
      <c r="J3" s="299"/>
      <c r="K3" s="169" t="s">
        <v>36</v>
      </c>
      <c r="M3" s="160"/>
    </row>
    <row r="4" spans="2:13" ht="14.4" thickBot="1" x14ac:dyDescent="0.3">
      <c r="B4" s="172"/>
      <c r="C4" s="173"/>
      <c r="D4" s="322"/>
      <c r="E4" s="174"/>
      <c r="F4" s="175"/>
      <c r="G4" s="175"/>
      <c r="H4" s="176"/>
      <c r="I4" s="300"/>
      <c r="J4" s="301"/>
      <c r="K4" s="259" t="s">
        <v>37</v>
      </c>
      <c r="M4" s="160"/>
    </row>
    <row r="5" spans="2:13" x14ac:dyDescent="0.25">
      <c r="B5" s="156"/>
      <c r="C5" s="157"/>
      <c r="D5" s="156"/>
      <c r="E5" s="178"/>
      <c r="F5" s="177"/>
      <c r="G5" s="177"/>
      <c r="H5" s="177"/>
      <c r="I5" s="257"/>
      <c r="J5" s="257"/>
      <c r="K5" s="156"/>
      <c r="L5" s="156"/>
    </row>
    <row r="6" spans="2:13" x14ac:dyDescent="0.25">
      <c r="B6" s="156"/>
      <c r="C6" s="179"/>
      <c r="D6" s="179"/>
      <c r="E6" s="180">
        <v>1</v>
      </c>
      <c r="F6" s="335" t="s">
        <v>199</v>
      </c>
      <c r="G6" s="335" t="s">
        <v>286</v>
      </c>
      <c r="H6" s="335" t="s">
        <v>287</v>
      </c>
      <c r="I6" s="257"/>
      <c r="J6" s="257"/>
      <c r="K6" s="179"/>
      <c r="L6" s="156"/>
    </row>
    <row r="7" spans="2:13" ht="14.4" x14ac:dyDescent="0.3">
      <c r="B7" s="181"/>
      <c r="C7" s="182"/>
      <c r="D7" s="323"/>
      <c r="E7" s="183"/>
      <c r="F7" s="184"/>
      <c r="G7" s="184"/>
      <c r="H7" s="227"/>
      <c r="I7" s="335" t="s">
        <v>199</v>
      </c>
      <c r="J7" s="302"/>
      <c r="K7" s="181"/>
      <c r="L7" s="186"/>
    </row>
    <row r="8" spans="2:13" x14ac:dyDescent="0.25">
      <c r="B8" s="181"/>
      <c r="C8" s="187"/>
      <c r="D8" s="181"/>
      <c r="E8" s="188" t="s">
        <v>66</v>
      </c>
      <c r="F8" s="228" t="s">
        <v>67</v>
      </c>
      <c r="G8" s="228"/>
      <c r="H8" s="229"/>
      <c r="I8" s="303"/>
      <c r="J8" s="304"/>
      <c r="K8" s="181"/>
      <c r="L8" s="186"/>
    </row>
    <row r="9" spans="2:13" x14ac:dyDescent="0.25">
      <c r="B9" s="181"/>
      <c r="C9" s="326" t="s">
        <v>288</v>
      </c>
      <c r="D9" s="304"/>
      <c r="E9" s="193"/>
      <c r="F9" s="360"/>
      <c r="G9" s="360"/>
      <c r="H9" s="361"/>
      <c r="I9" s="305"/>
      <c r="J9" s="335" t="s">
        <v>199</v>
      </c>
      <c r="K9" s="181"/>
      <c r="L9" s="186"/>
    </row>
    <row r="10" spans="2:13" ht="15.75" customHeight="1" x14ac:dyDescent="0.25">
      <c r="B10" s="194"/>
      <c r="C10" s="303"/>
      <c r="D10" s="302"/>
      <c r="E10" s="193" t="s">
        <v>68</v>
      </c>
      <c r="F10" s="338" t="s">
        <v>288</v>
      </c>
      <c r="G10" s="338" t="s">
        <v>289</v>
      </c>
      <c r="H10" s="338" t="s">
        <v>290</v>
      </c>
      <c r="J10" s="307" t="s">
        <v>267</v>
      </c>
      <c r="K10" s="219"/>
      <c r="L10" s="186"/>
    </row>
    <row r="11" spans="2:13" x14ac:dyDescent="0.25">
      <c r="B11" s="194"/>
      <c r="C11" s="305"/>
      <c r="D11" s="356"/>
      <c r="E11" s="196"/>
      <c r="F11" s="230"/>
      <c r="G11" s="230"/>
      <c r="H11" s="231"/>
      <c r="I11" s="338" t="s">
        <v>288</v>
      </c>
      <c r="J11" s="308"/>
      <c r="K11" s="181"/>
      <c r="L11" s="186"/>
    </row>
    <row r="12" spans="2:13" ht="16.95" customHeight="1" x14ac:dyDescent="0.25">
      <c r="B12" s="194"/>
      <c r="C12" s="280"/>
      <c r="D12" s="302"/>
      <c r="E12" s="201" t="s">
        <v>72</v>
      </c>
      <c r="F12" s="228" t="s">
        <v>67</v>
      </c>
      <c r="G12" s="250"/>
      <c r="H12" s="251"/>
      <c r="I12" s="309"/>
      <c r="J12" s="305"/>
      <c r="K12" s="181"/>
      <c r="L12" s="186"/>
    </row>
    <row r="13" spans="2:13" x14ac:dyDescent="0.25">
      <c r="B13" s="310" t="s">
        <v>294</v>
      </c>
      <c r="C13" s="312"/>
      <c r="D13" s="302"/>
      <c r="E13" s="193"/>
      <c r="F13" s="361"/>
      <c r="G13" s="361"/>
      <c r="H13" s="361"/>
      <c r="I13" s="280"/>
      <c r="J13" s="305"/>
      <c r="K13" s="335" t="s">
        <v>199</v>
      </c>
      <c r="L13" s="186"/>
    </row>
    <row r="14" spans="2:13" x14ac:dyDescent="0.25">
      <c r="B14" s="204" t="s">
        <v>274</v>
      </c>
      <c r="C14" s="280"/>
      <c r="D14" s="302"/>
      <c r="E14" s="193" t="s">
        <v>74</v>
      </c>
      <c r="F14" s="338" t="s">
        <v>291</v>
      </c>
      <c r="G14" s="338" t="s">
        <v>289</v>
      </c>
      <c r="H14" s="338" t="s">
        <v>127</v>
      </c>
      <c r="I14" s="280"/>
      <c r="J14" s="305"/>
      <c r="K14" s="191" t="s">
        <v>268</v>
      </c>
      <c r="L14" s="186"/>
    </row>
    <row r="15" spans="2:13" ht="12.75" customHeight="1" x14ac:dyDescent="0.3">
      <c r="B15" s="199"/>
      <c r="C15" s="280"/>
      <c r="D15" s="315" t="s">
        <v>291</v>
      </c>
      <c r="E15" s="183"/>
      <c r="F15" s="184"/>
      <c r="G15" s="184"/>
      <c r="H15" s="227"/>
      <c r="I15" s="340" t="s">
        <v>292</v>
      </c>
      <c r="J15" s="305"/>
      <c r="K15" s="187"/>
      <c r="L15" s="186"/>
    </row>
    <row r="16" spans="2:13" ht="12.75" customHeight="1" x14ac:dyDescent="0.25">
      <c r="B16" s="199"/>
      <c r="C16" s="305"/>
      <c r="D16" s="280"/>
      <c r="E16" s="188" t="s">
        <v>75</v>
      </c>
      <c r="F16" s="340" t="s">
        <v>292</v>
      </c>
      <c r="G16" s="340" t="s">
        <v>293</v>
      </c>
      <c r="H16" s="341" t="s">
        <v>230</v>
      </c>
      <c r="I16" s="303" t="s">
        <v>267</v>
      </c>
      <c r="J16" s="308"/>
      <c r="K16" s="187"/>
      <c r="L16" s="186"/>
    </row>
    <row r="17" spans="1:15" x14ac:dyDescent="0.25">
      <c r="B17" s="199"/>
      <c r="C17" s="310" t="s">
        <v>294</v>
      </c>
      <c r="D17" s="312"/>
      <c r="E17" s="193"/>
      <c r="F17" s="337"/>
      <c r="G17" s="337"/>
      <c r="H17" s="337"/>
      <c r="I17" s="305"/>
      <c r="J17" s="340" t="s">
        <v>292</v>
      </c>
      <c r="K17" s="199"/>
      <c r="L17" s="186"/>
    </row>
    <row r="18" spans="1:15" x14ac:dyDescent="0.25">
      <c r="B18" s="203"/>
      <c r="C18" s="303" t="s">
        <v>273</v>
      </c>
      <c r="D18" s="280"/>
      <c r="E18" s="193" t="s">
        <v>76</v>
      </c>
      <c r="F18" s="359" t="s">
        <v>294</v>
      </c>
      <c r="G18" s="363" t="s">
        <v>295</v>
      </c>
      <c r="H18" s="363" t="s">
        <v>296</v>
      </c>
      <c r="I18" s="280"/>
      <c r="J18" s="311" t="s">
        <v>281</v>
      </c>
      <c r="K18" s="187"/>
      <c r="L18" s="217"/>
    </row>
    <row r="19" spans="1:15" ht="14.25" customHeight="1" x14ac:dyDescent="0.25">
      <c r="B19" s="233"/>
      <c r="C19" s="305"/>
      <c r="D19" s="310" t="s">
        <v>294</v>
      </c>
      <c r="E19" s="183"/>
      <c r="F19" s="207"/>
      <c r="G19" s="207"/>
      <c r="H19" s="208"/>
      <c r="I19" s="347" t="s">
        <v>294</v>
      </c>
      <c r="J19" s="312"/>
      <c r="K19" s="182"/>
      <c r="L19" s="217"/>
    </row>
    <row r="20" spans="1:15" ht="15.75" customHeight="1" x14ac:dyDescent="0.25">
      <c r="A20" s="220"/>
      <c r="B20" s="234"/>
      <c r="C20" s="280"/>
      <c r="D20" s="280"/>
      <c r="E20" s="188" t="s">
        <v>79</v>
      </c>
      <c r="F20" s="228" t="s">
        <v>67</v>
      </c>
      <c r="G20" s="347"/>
      <c r="H20" s="348"/>
      <c r="I20" s="309"/>
      <c r="J20" s="280"/>
      <c r="L20" s="219"/>
    </row>
    <row r="21" spans="1:15" ht="12.75" customHeight="1" x14ac:dyDescent="0.25">
      <c r="A21" s="325" t="s">
        <v>304</v>
      </c>
      <c r="B21" s="235"/>
      <c r="C21" s="280"/>
      <c r="D21" s="280"/>
      <c r="E21" s="211"/>
      <c r="F21" s="337"/>
      <c r="G21" s="337"/>
      <c r="H21" s="337"/>
      <c r="I21" s="280"/>
      <c r="J21" s="280"/>
      <c r="L21" s="335" t="s">
        <v>199</v>
      </c>
    </row>
    <row r="22" spans="1:15" x14ac:dyDescent="0.25">
      <c r="A22" s="328" t="s">
        <v>274</v>
      </c>
      <c r="B22" s="236"/>
      <c r="C22" s="280"/>
      <c r="D22" s="280"/>
      <c r="E22" s="193" t="s">
        <v>80</v>
      </c>
      <c r="F22" s="339" t="s">
        <v>297</v>
      </c>
      <c r="G22" s="339" t="s">
        <v>194</v>
      </c>
      <c r="H22" s="339" t="s">
        <v>296</v>
      </c>
      <c r="I22" s="280"/>
      <c r="J22" s="280"/>
      <c r="K22" s="210"/>
      <c r="L22" s="254" t="s">
        <v>279</v>
      </c>
      <c r="M22" s="195"/>
    </row>
    <row r="23" spans="1:15" ht="15" customHeight="1" x14ac:dyDescent="0.25">
      <c r="A23" s="320"/>
      <c r="B23" s="182"/>
      <c r="C23" s="280"/>
      <c r="D23" s="407" t="s">
        <v>297</v>
      </c>
      <c r="E23" s="196"/>
      <c r="F23" s="215"/>
      <c r="G23" s="215"/>
      <c r="H23" s="216"/>
      <c r="I23" s="339" t="s">
        <v>297</v>
      </c>
      <c r="J23" s="280"/>
      <c r="K23" s="182"/>
      <c r="L23" s="245"/>
      <c r="M23" s="195"/>
    </row>
    <row r="24" spans="1:15" ht="12" customHeight="1" x14ac:dyDescent="0.25">
      <c r="A24" s="320"/>
      <c r="B24" s="182"/>
      <c r="C24" s="305"/>
      <c r="D24" s="280"/>
      <c r="E24" s="188" t="s">
        <v>81</v>
      </c>
      <c r="F24" s="228" t="s">
        <v>67</v>
      </c>
      <c r="G24" s="237"/>
      <c r="H24" s="232"/>
      <c r="I24" s="313"/>
      <c r="J24" s="314"/>
      <c r="K24" s="220"/>
      <c r="L24" s="245"/>
      <c r="M24" s="195"/>
    </row>
    <row r="25" spans="1:15" ht="12.75" customHeight="1" x14ac:dyDescent="0.25">
      <c r="A25" s="320"/>
      <c r="B25" s="182"/>
      <c r="C25" s="315" t="s">
        <v>300</v>
      </c>
      <c r="D25" s="312"/>
      <c r="E25" s="193"/>
      <c r="F25" s="337"/>
      <c r="G25" s="337"/>
      <c r="H25" s="337"/>
      <c r="I25" s="305"/>
      <c r="J25" s="338" t="s">
        <v>298</v>
      </c>
      <c r="K25" s="187"/>
      <c r="L25" s="245"/>
      <c r="M25" s="195"/>
    </row>
    <row r="26" spans="1:15" ht="14.25" customHeight="1" x14ac:dyDescent="0.25">
      <c r="A26" s="320"/>
      <c r="B26" s="187"/>
      <c r="C26" s="303" t="s">
        <v>325</v>
      </c>
      <c r="D26" s="280"/>
      <c r="E26" s="193" t="s">
        <v>83</v>
      </c>
      <c r="F26" s="338" t="s">
        <v>298</v>
      </c>
      <c r="G26" s="338" t="s">
        <v>299</v>
      </c>
      <c r="H26" s="338" t="s">
        <v>133</v>
      </c>
      <c r="I26" s="280"/>
      <c r="J26" s="316" t="s">
        <v>266</v>
      </c>
      <c r="K26" s="187"/>
      <c r="L26" s="243"/>
      <c r="M26" s="195"/>
    </row>
    <row r="27" spans="1:15" x14ac:dyDescent="0.25">
      <c r="A27" s="320"/>
      <c r="B27" s="187"/>
      <c r="C27" s="305"/>
      <c r="D27" s="315" t="s">
        <v>300</v>
      </c>
      <c r="E27" s="183"/>
      <c r="F27" s="207"/>
      <c r="G27" s="207"/>
      <c r="H27" s="208"/>
      <c r="I27" s="338" t="s">
        <v>298</v>
      </c>
      <c r="J27" s="308"/>
      <c r="K27" s="187"/>
      <c r="L27" s="243"/>
      <c r="M27" s="195"/>
    </row>
    <row r="28" spans="1:15" x14ac:dyDescent="0.25">
      <c r="A28" s="320"/>
      <c r="B28" s="187"/>
      <c r="C28" s="280"/>
      <c r="D28" s="280"/>
      <c r="E28" s="188" t="s">
        <v>84</v>
      </c>
      <c r="F28" s="340" t="s">
        <v>300</v>
      </c>
      <c r="G28" s="340" t="s">
        <v>301</v>
      </c>
      <c r="H28" s="341" t="s">
        <v>101</v>
      </c>
      <c r="I28" s="309" t="s">
        <v>268</v>
      </c>
      <c r="J28" s="305"/>
      <c r="K28" s="220"/>
      <c r="L28" s="320"/>
      <c r="M28" s="195"/>
    </row>
    <row r="29" spans="1:15" ht="12.75" customHeight="1" x14ac:dyDescent="0.25">
      <c r="A29" s="320"/>
      <c r="B29" s="325" t="s">
        <v>304</v>
      </c>
      <c r="C29" s="312"/>
      <c r="D29" s="280"/>
      <c r="E29" s="193"/>
      <c r="F29" s="336"/>
      <c r="G29" s="336"/>
      <c r="H29" s="336"/>
      <c r="I29" s="280"/>
      <c r="J29" s="305"/>
      <c r="K29" s="315" t="s">
        <v>307</v>
      </c>
      <c r="L29" s="245"/>
      <c r="M29" s="195"/>
      <c r="N29" s="249"/>
      <c r="O29" s="249"/>
    </row>
    <row r="30" spans="1:15" ht="15.6" customHeight="1" x14ac:dyDescent="0.25">
      <c r="A30" s="219"/>
      <c r="B30" s="187" t="s">
        <v>274</v>
      </c>
      <c r="C30" s="280"/>
      <c r="D30" s="280"/>
      <c r="E30" s="193" t="s">
        <v>85</v>
      </c>
      <c r="F30" s="359" t="s">
        <v>302</v>
      </c>
      <c r="G30" s="249" t="s">
        <v>186</v>
      </c>
      <c r="H30" s="249" t="s">
        <v>303</v>
      </c>
      <c r="I30" s="280"/>
      <c r="J30" s="305"/>
      <c r="K30" s="182" t="s">
        <v>270</v>
      </c>
      <c r="L30" s="243"/>
      <c r="M30" s="195"/>
    </row>
    <row r="31" spans="1:15" ht="14.4" x14ac:dyDescent="0.3">
      <c r="A31" s="219"/>
      <c r="B31" s="194"/>
      <c r="C31" s="280"/>
      <c r="D31" s="357" t="s">
        <v>304</v>
      </c>
      <c r="E31" s="183"/>
      <c r="F31" s="221"/>
      <c r="G31" s="221"/>
      <c r="H31" s="185"/>
      <c r="I31" s="347" t="s">
        <v>302</v>
      </c>
      <c r="J31" s="305"/>
      <c r="K31" s="181"/>
      <c r="L31" s="243"/>
      <c r="M31" s="195"/>
    </row>
    <row r="32" spans="1:15" ht="16.2" customHeight="1" x14ac:dyDescent="0.25">
      <c r="A32" s="219"/>
      <c r="B32" s="194"/>
      <c r="C32" s="305"/>
      <c r="D32" s="280"/>
      <c r="E32" s="188" t="s">
        <v>88</v>
      </c>
      <c r="F32" s="347" t="s">
        <v>304</v>
      </c>
      <c r="G32" s="347" t="s">
        <v>305</v>
      </c>
      <c r="H32" s="348" t="s">
        <v>50</v>
      </c>
      <c r="I32" s="303" t="s">
        <v>266</v>
      </c>
      <c r="J32" s="308"/>
      <c r="K32" s="181"/>
      <c r="L32" s="243"/>
      <c r="M32" s="195"/>
    </row>
    <row r="33" spans="1:13" x14ac:dyDescent="0.25">
      <c r="A33" s="219"/>
      <c r="B33" s="194"/>
      <c r="C33" s="327" t="s">
        <v>324</v>
      </c>
      <c r="D33" s="312"/>
      <c r="E33" s="193"/>
      <c r="F33" s="337"/>
      <c r="G33" s="337"/>
      <c r="H33" s="337"/>
      <c r="I33" s="305"/>
      <c r="J33" s="315" t="s">
        <v>307</v>
      </c>
      <c r="K33" s="192"/>
      <c r="L33" s="246"/>
      <c r="M33" s="195"/>
    </row>
    <row r="34" spans="1:13" ht="10.95" customHeight="1" x14ac:dyDescent="0.25">
      <c r="A34" s="219"/>
      <c r="B34" s="181"/>
      <c r="C34" s="303"/>
      <c r="D34" s="280"/>
      <c r="E34" s="193" t="s">
        <v>90</v>
      </c>
      <c r="F34" s="228" t="s">
        <v>67</v>
      </c>
      <c r="G34" s="363"/>
      <c r="H34" s="363"/>
      <c r="I34" s="280"/>
      <c r="J34" s="312" t="s">
        <v>279</v>
      </c>
      <c r="K34" s="181"/>
      <c r="L34" s="246"/>
      <c r="M34" s="195"/>
    </row>
    <row r="35" spans="1:13" x14ac:dyDescent="0.25">
      <c r="A35" s="219"/>
      <c r="B35" s="181"/>
      <c r="C35" s="187"/>
      <c r="D35" s="323"/>
      <c r="E35" s="183"/>
      <c r="F35" s="207"/>
      <c r="G35" s="207"/>
      <c r="H35" s="208"/>
      <c r="I35" s="347" t="s">
        <v>307</v>
      </c>
      <c r="J35" s="312"/>
      <c r="K35" s="181"/>
      <c r="L35" s="246"/>
      <c r="M35" s="195"/>
    </row>
    <row r="36" spans="1:13" ht="14.4" thickBot="1" x14ac:dyDescent="0.3">
      <c r="A36" s="329"/>
      <c r="B36" s="181"/>
      <c r="C36" s="182"/>
      <c r="D36" s="182"/>
      <c r="E36" s="188" t="s">
        <v>91</v>
      </c>
      <c r="F36" s="347" t="s">
        <v>307</v>
      </c>
      <c r="G36" s="347" t="s">
        <v>306</v>
      </c>
      <c r="H36" s="348" t="s">
        <v>308</v>
      </c>
      <c r="I36" s="309"/>
      <c r="J36" s="302"/>
      <c r="K36" s="181"/>
      <c r="L36" s="247"/>
      <c r="M36" s="195"/>
    </row>
    <row r="37" spans="1:13" ht="18.600000000000001" customHeight="1" x14ac:dyDescent="0.25">
      <c r="A37" s="238" t="s">
        <v>309</v>
      </c>
      <c r="L37" s="334" t="s">
        <v>199</v>
      </c>
    </row>
    <row r="38" spans="1:13" ht="14.4" thickBot="1" x14ac:dyDescent="0.3">
      <c r="A38" s="333" t="s">
        <v>270</v>
      </c>
      <c r="B38" s="156"/>
      <c r="C38" s="179"/>
      <c r="D38" s="179"/>
      <c r="E38" s="180">
        <v>17</v>
      </c>
      <c r="F38" s="338" t="s">
        <v>309</v>
      </c>
      <c r="G38" s="338" t="s">
        <v>186</v>
      </c>
      <c r="H38" s="338" t="s">
        <v>308</v>
      </c>
      <c r="I38" s="257"/>
      <c r="J38" s="257"/>
      <c r="K38" s="179"/>
      <c r="L38" s="290" t="s">
        <v>349</v>
      </c>
    </row>
    <row r="39" spans="1:13" ht="14.4" x14ac:dyDescent="0.3">
      <c r="A39" s="330"/>
      <c r="B39" s="181"/>
      <c r="C39" s="182"/>
      <c r="D39" s="323"/>
      <c r="E39" s="183"/>
      <c r="F39" s="184"/>
      <c r="G39" s="184"/>
      <c r="H39" s="185"/>
      <c r="I39" s="338" t="s">
        <v>309</v>
      </c>
      <c r="J39" s="302"/>
      <c r="K39" s="181"/>
      <c r="L39" s="248"/>
      <c r="M39" s="195"/>
    </row>
    <row r="40" spans="1:13" x14ac:dyDescent="0.25">
      <c r="A40" s="219"/>
      <c r="B40" s="181"/>
      <c r="C40" s="187"/>
      <c r="D40" s="181"/>
      <c r="E40" s="188" t="s">
        <v>102</v>
      </c>
      <c r="F40" s="228" t="s">
        <v>67</v>
      </c>
      <c r="G40" s="189"/>
      <c r="H40" s="190"/>
      <c r="I40" s="303"/>
      <c r="J40" s="304"/>
      <c r="K40" s="181"/>
      <c r="L40" s="243"/>
      <c r="M40" s="195"/>
    </row>
    <row r="41" spans="1:13" x14ac:dyDescent="0.25">
      <c r="A41" s="219"/>
      <c r="B41" s="181"/>
      <c r="C41" s="294" t="s">
        <v>309</v>
      </c>
      <c r="D41" s="192"/>
      <c r="E41" s="193"/>
      <c r="F41" s="336"/>
      <c r="G41" s="336"/>
      <c r="H41" s="337"/>
      <c r="I41" s="305"/>
      <c r="J41" s="306" t="s">
        <v>310</v>
      </c>
      <c r="K41" s="181"/>
      <c r="L41" s="243"/>
      <c r="M41" s="195"/>
    </row>
    <row r="42" spans="1:13" x14ac:dyDescent="0.25">
      <c r="A42" s="219"/>
      <c r="B42" s="194"/>
      <c r="C42" s="191"/>
      <c r="D42" s="181"/>
      <c r="E42" s="193" t="s">
        <v>103</v>
      </c>
      <c r="F42" s="335" t="s">
        <v>310</v>
      </c>
      <c r="G42" s="335" t="s">
        <v>311</v>
      </c>
      <c r="H42" s="335" t="s">
        <v>303</v>
      </c>
      <c r="J42" s="317">
        <v>61</v>
      </c>
      <c r="K42" s="219"/>
      <c r="L42" s="243"/>
      <c r="M42" s="195"/>
    </row>
    <row r="43" spans="1:13" x14ac:dyDescent="0.25">
      <c r="A43" s="219"/>
      <c r="B43" s="194"/>
      <c r="C43" s="187"/>
      <c r="D43" s="358"/>
      <c r="E43" s="196"/>
      <c r="F43" s="197"/>
      <c r="G43" s="197"/>
      <c r="H43" s="198"/>
      <c r="I43" s="335" t="s">
        <v>310</v>
      </c>
      <c r="J43" s="308"/>
      <c r="K43" s="181"/>
      <c r="L43" s="243"/>
      <c r="M43" s="195"/>
    </row>
    <row r="44" spans="1:13" x14ac:dyDescent="0.25">
      <c r="A44" s="219"/>
      <c r="B44" s="194"/>
      <c r="C44" s="182"/>
      <c r="D44" s="181"/>
      <c r="E44" s="201" t="s">
        <v>104</v>
      </c>
      <c r="F44" s="228" t="s">
        <v>67</v>
      </c>
      <c r="G44" s="252"/>
      <c r="H44" s="253"/>
      <c r="I44" s="309"/>
      <c r="J44" s="305"/>
      <c r="K44" s="181"/>
      <c r="L44" s="243"/>
      <c r="M44" s="195"/>
    </row>
    <row r="45" spans="1:13" x14ac:dyDescent="0.25">
      <c r="A45" s="219"/>
      <c r="B45" s="294" t="s">
        <v>309</v>
      </c>
      <c r="C45" s="203"/>
      <c r="D45" s="181"/>
      <c r="E45" s="193"/>
      <c r="F45" s="337"/>
      <c r="G45" s="337"/>
      <c r="H45" s="337"/>
      <c r="I45" s="280"/>
      <c r="J45" s="305"/>
      <c r="K45" s="292" t="s">
        <v>310</v>
      </c>
      <c r="L45" s="243"/>
      <c r="M45" s="195"/>
    </row>
    <row r="46" spans="1:13" x14ac:dyDescent="0.25">
      <c r="A46" s="219"/>
      <c r="B46" s="204" t="s">
        <v>348</v>
      </c>
      <c r="C46" s="182"/>
      <c r="D46" s="181"/>
      <c r="E46" s="193" t="s">
        <v>106</v>
      </c>
      <c r="F46" s="338" t="s">
        <v>312</v>
      </c>
      <c r="G46" s="338" t="s">
        <v>313</v>
      </c>
      <c r="H46" s="338" t="s">
        <v>296</v>
      </c>
      <c r="I46" s="280"/>
      <c r="J46" s="305"/>
      <c r="K46" s="191" t="s">
        <v>270</v>
      </c>
      <c r="L46" s="243"/>
      <c r="M46" s="195"/>
    </row>
    <row r="47" spans="1:13" x14ac:dyDescent="0.3">
      <c r="A47" s="219"/>
      <c r="B47" s="199"/>
      <c r="C47" s="182"/>
      <c r="D47" s="293" t="s">
        <v>312</v>
      </c>
      <c r="E47" s="183"/>
      <c r="F47" s="184"/>
      <c r="G47" s="184"/>
      <c r="H47" s="185"/>
      <c r="I47" s="347" t="s">
        <v>314</v>
      </c>
      <c r="J47" s="305"/>
      <c r="K47" s="187"/>
      <c r="L47" s="243"/>
      <c r="M47" s="195"/>
    </row>
    <row r="48" spans="1:13" x14ac:dyDescent="0.25">
      <c r="A48" s="219"/>
      <c r="B48" s="199"/>
      <c r="C48" s="187"/>
      <c r="D48" s="182"/>
      <c r="E48" s="188" t="s">
        <v>108</v>
      </c>
      <c r="F48" s="347" t="s">
        <v>314</v>
      </c>
      <c r="G48" s="347" t="s">
        <v>306</v>
      </c>
      <c r="H48" s="348" t="s">
        <v>101</v>
      </c>
      <c r="I48" s="303" t="s">
        <v>270</v>
      </c>
      <c r="J48" s="308"/>
      <c r="K48" s="187"/>
      <c r="L48" s="243"/>
      <c r="M48" s="195"/>
    </row>
    <row r="49" spans="1:13" x14ac:dyDescent="0.25">
      <c r="A49" s="219"/>
      <c r="B49" s="199"/>
      <c r="C49" s="293" t="s">
        <v>312</v>
      </c>
      <c r="D49" s="203"/>
      <c r="E49" s="193"/>
      <c r="F49" s="337"/>
      <c r="G49" s="337"/>
      <c r="H49" s="337"/>
      <c r="I49" s="305"/>
      <c r="J49" s="318" t="s">
        <v>314</v>
      </c>
      <c r="K49" s="199"/>
      <c r="L49" s="243"/>
      <c r="M49" s="195"/>
    </row>
    <row r="50" spans="1:13" x14ac:dyDescent="0.25">
      <c r="A50" s="219"/>
      <c r="B50" s="203"/>
      <c r="C50" s="191" t="s">
        <v>274</v>
      </c>
      <c r="D50" s="182"/>
      <c r="E50" s="193" t="s">
        <v>109</v>
      </c>
      <c r="F50" s="228" t="s">
        <v>67</v>
      </c>
      <c r="G50" s="363"/>
      <c r="H50" s="363"/>
      <c r="I50" s="280"/>
      <c r="J50" s="311" t="s">
        <v>267</v>
      </c>
      <c r="K50" s="187"/>
      <c r="L50" s="245"/>
      <c r="M50" s="195"/>
    </row>
    <row r="51" spans="1:13" ht="13.8" customHeight="1" x14ac:dyDescent="0.25">
      <c r="A51" s="294" t="s">
        <v>309</v>
      </c>
      <c r="B51" s="233"/>
      <c r="C51" s="187"/>
      <c r="D51" s="294" t="s">
        <v>315</v>
      </c>
      <c r="E51" s="183"/>
      <c r="F51" s="207"/>
      <c r="G51" s="207"/>
      <c r="H51" s="208"/>
      <c r="I51" s="347" t="s">
        <v>315</v>
      </c>
      <c r="J51" s="312"/>
      <c r="K51" s="187"/>
      <c r="L51" s="243"/>
      <c r="M51" s="195"/>
    </row>
    <row r="52" spans="1:13" ht="15.75" customHeight="1" x14ac:dyDescent="0.25">
      <c r="A52" s="331" t="s">
        <v>269</v>
      </c>
      <c r="B52" s="219"/>
      <c r="C52" s="182"/>
      <c r="D52" s="182"/>
      <c r="E52" s="188" t="s">
        <v>110</v>
      </c>
      <c r="F52" s="347" t="s">
        <v>315</v>
      </c>
      <c r="G52" s="347" t="s">
        <v>316</v>
      </c>
      <c r="H52" s="348" t="s">
        <v>290</v>
      </c>
      <c r="I52" s="309"/>
      <c r="J52" s="280"/>
      <c r="L52" s="321" t="s">
        <v>317</v>
      </c>
      <c r="M52" s="195"/>
    </row>
    <row r="53" spans="1:13" x14ac:dyDescent="0.25">
      <c r="B53" s="219"/>
      <c r="C53" s="210"/>
      <c r="D53" s="210"/>
      <c r="E53" s="211"/>
      <c r="F53" s="337"/>
      <c r="G53" s="337"/>
      <c r="H53" s="337"/>
      <c r="I53" s="280"/>
      <c r="J53" s="280"/>
      <c r="L53" s="332" t="s">
        <v>281</v>
      </c>
    </row>
    <row r="54" spans="1:13" x14ac:dyDescent="0.25">
      <c r="B54" s="239"/>
      <c r="C54" s="210"/>
      <c r="D54" s="210"/>
      <c r="E54" s="193" t="s">
        <v>111</v>
      </c>
      <c r="F54" s="359" t="s">
        <v>317</v>
      </c>
      <c r="G54" s="364" t="s">
        <v>200</v>
      </c>
      <c r="H54" s="364" t="s">
        <v>303</v>
      </c>
      <c r="I54" s="280"/>
      <c r="J54" s="280"/>
      <c r="K54" s="240"/>
      <c r="L54" s="214"/>
    </row>
    <row r="55" spans="1:13" x14ac:dyDescent="0.25">
      <c r="B55" s="203"/>
      <c r="C55" s="182"/>
      <c r="D55" s="293"/>
      <c r="E55" s="196"/>
      <c r="F55" s="215"/>
      <c r="G55" s="215"/>
      <c r="H55" s="216"/>
      <c r="I55" s="359" t="s">
        <v>317</v>
      </c>
      <c r="J55" s="280"/>
      <c r="L55" s="219"/>
    </row>
    <row r="56" spans="1:13" x14ac:dyDescent="0.25">
      <c r="B56" s="203"/>
      <c r="C56" s="187"/>
      <c r="D56" s="182"/>
      <c r="E56" s="188" t="s">
        <v>113</v>
      </c>
      <c r="F56" s="228" t="s">
        <v>67</v>
      </c>
      <c r="G56" s="340"/>
      <c r="H56" s="341"/>
      <c r="I56" s="313"/>
      <c r="J56" s="314"/>
      <c r="K56" s="220"/>
      <c r="L56" s="217"/>
    </row>
    <row r="57" spans="1:13" x14ac:dyDescent="0.25">
      <c r="B57" s="203"/>
      <c r="C57" s="293" t="s">
        <v>318</v>
      </c>
      <c r="D57" s="203"/>
      <c r="E57" s="193"/>
      <c r="F57" s="337"/>
      <c r="G57" s="337"/>
      <c r="H57" s="337"/>
      <c r="I57" s="305"/>
      <c r="J57" s="319" t="s">
        <v>317</v>
      </c>
      <c r="K57" s="187"/>
      <c r="L57" s="217"/>
    </row>
    <row r="58" spans="1:13" x14ac:dyDescent="0.25">
      <c r="B58" s="199"/>
      <c r="C58" s="191"/>
      <c r="D58" s="182"/>
      <c r="E58" s="193" t="s">
        <v>115</v>
      </c>
      <c r="F58" s="359" t="s">
        <v>318</v>
      </c>
      <c r="G58" s="362" t="s">
        <v>319</v>
      </c>
      <c r="H58" s="362" t="s">
        <v>50</v>
      </c>
      <c r="I58" s="280"/>
      <c r="J58" s="316" t="s">
        <v>323</v>
      </c>
      <c r="K58" s="187"/>
      <c r="L58" s="186"/>
    </row>
    <row r="59" spans="1:13" x14ac:dyDescent="0.25">
      <c r="B59" s="199"/>
      <c r="C59" s="187"/>
      <c r="D59" s="324"/>
      <c r="E59" s="183"/>
      <c r="F59" s="207"/>
      <c r="G59" s="207"/>
      <c r="H59" s="208"/>
      <c r="I59" s="359" t="s">
        <v>318</v>
      </c>
      <c r="J59" s="308"/>
      <c r="K59" s="187"/>
      <c r="L59" s="186"/>
    </row>
    <row r="60" spans="1:13" x14ac:dyDescent="0.25">
      <c r="B60" s="199"/>
      <c r="C60" s="182"/>
      <c r="D60" s="182"/>
      <c r="E60" s="188" t="s">
        <v>116</v>
      </c>
      <c r="F60" s="228" t="s">
        <v>67</v>
      </c>
      <c r="G60" s="340"/>
      <c r="H60" s="341"/>
      <c r="I60" s="309"/>
      <c r="J60" s="305"/>
      <c r="K60" s="220"/>
      <c r="L60" s="219"/>
    </row>
    <row r="61" spans="1:13" x14ac:dyDescent="0.25">
      <c r="B61" s="325" t="s">
        <v>318</v>
      </c>
      <c r="C61" s="203"/>
      <c r="D61" s="182"/>
      <c r="E61" s="193"/>
      <c r="F61" s="336"/>
      <c r="G61" s="336"/>
      <c r="H61" s="336"/>
      <c r="I61" s="280"/>
      <c r="J61" s="305"/>
      <c r="K61" s="321" t="s">
        <v>317</v>
      </c>
      <c r="L61" s="217"/>
    </row>
    <row r="62" spans="1:13" x14ac:dyDescent="0.25">
      <c r="B62" s="187" t="s">
        <v>274</v>
      </c>
      <c r="C62" s="182"/>
      <c r="D62" s="182"/>
      <c r="E62" s="193" t="s">
        <v>117</v>
      </c>
      <c r="F62" s="335" t="s">
        <v>320</v>
      </c>
      <c r="G62" s="335" t="s">
        <v>186</v>
      </c>
      <c r="H62" s="335" t="s">
        <v>296</v>
      </c>
      <c r="I62" s="280"/>
      <c r="J62" s="305"/>
      <c r="K62" s="182" t="s">
        <v>266</v>
      </c>
      <c r="L62" s="186"/>
    </row>
    <row r="63" spans="1:13" ht="14.4" x14ac:dyDescent="0.3">
      <c r="B63" s="194"/>
      <c r="C63" s="182"/>
      <c r="D63" s="323"/>
      <c r="E63" s="183"/>
      <c r="F63" s="221"/>
      <c r="G63" s="221"/>
      <c r="H63" s="185"/>
      <c r="I63" s="335" t="s">
        <v>320</v>
      </c>
      <c r="J63" s="305"/>
      <c r="K63" s="181"/>
      <c r="L63" s="186"/>
    </row>
    <row r="64" spans="1:13" x14ac:dyDescent="0.25">
      <c r="B64" s="194"/>
      <c r="C64" s="187"/>
      <c r="D64" s="182"/>
      <c r="E64" s="188" t="s">
        <v>118</v>
      </c>
      <c r="F64" s="228" t="s">
        <v>67</v>
      </c>
      <c r="G64" s="250"/>
      <c r="H64" s="251"/>
      <c r="I64" s="303"/>
      <c r="J64" s="308"/>
      <c r="K64" s="181"/>
      <c r="L64" s="186"/>
    </row>
    <row r="65" spans="2:12" ht="14.25" customHeight="1" x14ac:dyDescent="0.25">
      <c r="B65" s="194"/>
      <c r="C65" s="294" t="s">
        <v>321</v>
      </c>
      <c r="D65" s="203"/>
      <c r="E65" s="193"/>
      <c r="F65" s="337"/>
      <c r="G65" s="337"/>
      <c r="H65" s="337"/>
      <c r="I65" s="305"/>
      <c r="J65" s="315" t="s">
        <v>320</v>
      </c>
      <c r="K65" s="192"/>
      <c r="L65" s="222"/>
    </row>
    <row r="66" spans="2:12" x14ac:dyDescent="0.25">
      <c r="B66" s="181"/>
      <c r="C66" s="191"/>
      <c r="D66" s="182"/>
      <c r="E66" s="193" t="s">
        <v>119</v>
      </c>
      <c r="F66" s="228" t="s">
        <v>67</v>
      </c>
      <c r="G66" s="363"/>
      <c r="H66" s="363"/>
      <c r="I66" s="280"/>
      <c r="J66" s="312" t="s">
        <v>268</v>
      </c>
      <c r="K66" s="181"/>
      <c r="L66" s="222"/>
    </row>
    <row r="67" spans="2:12" x14ac:dyDescent="0.25">
      <c r="B67" s="181"/>
      <c r="C67" s="187"/>
      <c r="D67" s="323"/>
      <c r="E67" s="183"/>
      <c r="F67" s="207"/>
      <c r="G67" s="207"/>
      <c r="H67" s="208"/>
      <c r="I67" s="340" t="s">
        <v>321</v>
      </c>
      <c r="J67" s="312"/>
      <c r="K67" s="181"/>
      <c r="L67" s="222"/>
    </row>
    <row r="68" spans="2:12" x14ac:dyDescent="0.25">
      <c r="B68" s="181"/>
      <c r="C68" s="182"/>
      <c r="D68" s="182"/>
      <c r="E68" s="188" t="s">
        <v>120</v>
      </c>
      <c r="F68" s="340" t="s">
        <v>321</v>
      </c>
      <c r="G68" s="340" t="s">
        <v>322</v>
      </c>
      <c r="H68" s="341" t="s">
        <v>101</v>
      </c>
      <c r="I68" s="309"/>
      <c r="J68" s="302"/>
      <c r="K68" s="181"/>
      <c r="L68" s="222"/>
    </row>
  </sheetData>
  <mergeCells count="2">
    <mergeCell ref="D1:I1"/>
    <mergeCell ref="F2:H2"/>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D09FF-081A-4FAF-8F18-9AD18EA9D78A}">
  <dimension ref="A1:L36"/>
  <sheetViews>
    <sheetView topLeftCell="A9" workbookViewId="0">
      <selection activeCell="B23" sqref="B23"/>
    </sheetView>
  </sheetViews>
  <sheetFormatPr defaultColWidth="13" defaultRowHeight="13.8" x14ac:dyDescent="0.25"/>
  <cols>
    <col min="1" max="1" width="11.109375" style="255" customWidth="1"/>
    <col min="2" max="2" width="13.33203125" style="255" customWidth="1"/>
    <col min="3" max="3" width="13.5546875" style="255" customWidth="1"/>
    <col min="4" max="4" width="3.6640625" style="161" customWidth="1"/>
    <col min="5" max="5" width="16.6640625" style="161" customWidth="1"/>
    <col min="6" max="6" width="11" style="161" customWidth="1"/>
    <col min="7" max="7" width="13.6640625" style="226" customWidth="1"/>
    <col min="8" max="8" width="13.5546875" style="225" customWidth="1"/>
    <col min="9" max="9" width="13.109375" style="225" customWidth="1"/>
    <col min="10" max="10" width="13.5546875" style="225" customWidth="1"/>
    <col min="11" max="11" width="11" style="161" customWidth="1"/>
    <col min="12" max="248" width="9.109375" style="161" customWidth="1"/>
    <col min="249" max="249" width="14.109375" style="161" customWidth="1"/>
    <col min="250" max="250" width="16.109375" style="161" customWidth="1"/>
    <col min="251" max="251" width="11.44140625" style="161" customWidth="1"/>
    <col min="252" max="252" width="13.5546875" style="161" customWidth="1"/>
    <col min="253" max="253" width="15.6640625" style="161" customWidth="1"/>
    <col min="254" max="254" width="3.6640625" style="161" customWidth="1"/>
    <col min="255" max="255" width="7.33203125" style="161" customWidth="1"/>
    <col min="256" max="16384" width="13" style="161"/>
  </cols>
  <sheetData>
    <row r="1" spans="1:12" ht="17.399999999999999" x14ac:dyDescent="0.3">
      <c r="A1" s="256"/>
      <c r="B1" s="266"/>
      <c r="C1" s="411" t="s">
        <v>154</v>
      </c>
      <c r="D1" s="411"/>
      <c r="E1" s="411"/>
      <c r="F1" s="411"/>
      <c r="G1" s="411"/>
      <c r="H1" s="411"/>
      <c r="I1" s="158"/>
      <c r="J1" s="158" t="s">
        <v>33</v>
      </c>
      <c r="K1" s="159"/>
      <c r="L1" s="160"/>
    </row>
    <row r="2" spans="1:12" ht="15.6" x14ac:dyDescent="0.3">
      <c r="A2" s="256"/>
      <c r="B2" s="266"/>
      <c r="C2" s="267"/>
      <c r="D2" s="163"/>
      <c r="E2" s="412" t="s">
        <v>182</v>
      </c>
      <c r="F2" s="412"/>
      <c r="G2" s="412"/>
      <c r="H2" s="242"/>
      <c r="I2" s="164"/>
      <c r="J2" s="258"/>
      <c r="K2" s="165"/>
      <c r="L2" s="160"/>
    </row>
    <row r="3" spans="1:12" x14ac:dyDescent="0.25">
      <c r="A3" s="268"/>
      <c r="B3" s="269"/>
      <c r="C3" s="284"/>
      <c r="D3" s="168"/>
      <c r="E3" s="169"/>
      <c r="F3" s="169"/>
      <c r="G3" s="170"/>
      <c r="H3" s="169"/>
      <c r="I3" s="171"/>
      <c r="J3" s="169" t="s">
        <v>36</v>
      </c>
      <c r="L3" s="160"/>
    </row>
    <row r="4" spans="1:12" x14ac:dyDescent="0.25">
      <c r="A4" s="256"/>
      <c r="B4" s="266"/>
      <c r="C4" s="349"/>
      <c r="D4" s="350"/>
      <c r="E4" s="351"/>
      <c r="F4" s="351"/>
      <c r="G4" s="352"/>
      <c r="H4" s="353"/>
      <c r="I4" s="354"/>
      <c r="J4" s="355" t="s">
        <v>37</v>
      </c>
      <c r="L4" s="160"/>
    </row>
    <row r="5" spans="1:12" ht="14.1" customHeight="1" x14ac:dyDescent="0.25">
      <c r="A5" s="256"/>
      <c r="B5" s="256"/>
      <c r="C5" s="256"/>
      <c r="D5" s="180">
        <v>1</v>
      </c>
      <c r="E5" s="335" t="s">
        <v>326</v>
      </c>
      <c r="F5" s="335" t="s">
        <v>327</v>
      </c>
      <c r="G5" s="335" t="s">
        <v>328</v>
      </c>
      <c r="H5" s="179"/>
      <c r="I5" s="179"/>
      <c r="J5" s="179"/>
      <c r="K5" s="156"/>
    </row>
    <row r="6" spans="1:12" ht="14.1" customHeight="1" x14ac:dyDescent="0.3">
      <c r="A6" s="270"/>
      <c r="B6" s="271"/>
      <c r="C6" s="285"/>
      <c r="D6" s="183"/>
      <c r="E6" s="184"/>
      <c r="F6" s="184"/>
      <c r="G6" s="185"/>
      <c r="H6" s="260" t="s">
        <v>347</v>
      </c>
      <c r="I6" s="181"/>
      <c r="J6" s="181"/>
      <c r="K6" s="186"/>
    </row>
    <row r="7" spans="1:12" ht="14.1" customHeight="1" x14ac:dyDescent="0.25">
      <c r="A7" s="270"/>
      <c r="B7" s="272"/>
      <c r="C7" s="270"/>
      <c r="D7" s="188" t="s">
        <v>66</v>
      </c>
      <c r="E7" s="340" t="s">
        <v>67</v>
      </c>
      <c r="F7" s="340"/>
      <c r="G7" s="341"/>
      <c r="H7" s="191"/>
      <c r="I7" s="192"/>
      <c r="J7" s="181"/>
      <c r="K7" s="186"/>
    </row>
    <row r="8" spans="1:12" ht="14.1" customHeight="1" x14ac:dyDescent="0.25">
      <c r="A8" s="270"/>
      <c r="B8" s="282" t="s">
        <v>331</v>
      </c>
      <c r="C8" s="273"/>
      <c r="D8" s="193"/>
      <c r="E8" s="336"/>
      <c r="F8" s="336"/>
      <c r="G8" s="337"/>
      <c r="H8" s="187"/>
      <c r="I8" s="260" t="s">
        <v>347</v>
      </c>
      <c r="J8" s="181"/>
      <c r="K8" s="186"/>
    </row>
    <row r="9" spans="1:12" ht="14.1" customHeight="1" x14ac:dyDescent="0.25">
      <c r="A9" s="274"/>
      <c r="B9" s="275"/>
      <c r="C9" s="270"/>
      <c r="D9" s="193" t="s">
        <v>68</v>
      </c>
      <c r="E9" s="335" t="s">
        <v>329</v>
      </c>
      <c r="F9" s="335" t="s">
        <v>330</v>
      </c>
      <c r="G9" s="335" t="s">
        <v>77</v>
      </c>
      <c r="I9" s="205" t="s">
        <v>279</v>
      </c>
      <c r="J9" s="219"/>
      <c r="K9" s="186"/>
    </row>
    <row r="10" spans="1:12" ht="14.1" customHeight="1" x14ac:dyDescent="0.25">
      <c r="A10" s="274"/>
      <c r="B10" s="272"/>
      <c r="C10" s="264"/>
      <c r="D10" s="196"/>
      <c r="E10" s="343"/>
      <c r="F10" s="343"/>
      <c r="G10" s="344"/>
      <c r="H10" s="335" t="s">
        <v>329</v>
      </c>
      <c r="I10" s="199"/>
      <c r="J10" s="181"/>
      <c r="K10" s="186"/>
      <c r="L10" s="200"/>
    </row>
    <row r="11" spans="1:12" ht="14.25" customHeight="1" x14ac:dyDescent="0.25">
      <c r="A11" s="274"/>
      <c r="B11" s="271"/>
      <c r="C11" s="270"/>
      <c r="D11" s="201" t="s">
        <v>72</v>
      </c>
      <c r="E11" s="346" t="s">
        <v>331</v>
      </c>
      <c r="F11" s="346" t="s">
        <v>332</v>
      </c>
      <c r="G11" s="366" t="s">
        <v>303</v>
      </c>
      <c r="H11" s="202" t="s">
        <v>267</v>
      </c>
      <c r="I11" s="187"/>
      <c r="J11" s="181"/>
      <c r="K11" s="186"/>
    </row>
    <row r="12" spans="1:12" ht="14.1" customHeight="1" x14ac:dyDescent="0.25">
      <c r="A12" s="282" t="s">
        <v>335</v>
      </c>
      <c r="B12" s="276"/>
      <c r="C12" s="270"/>
      <c r="D12" s="193"/>
      <c r="E12" s="337"/>
      <c r="F12" s="337"/>
      <c r="G12" s="337"/>
      <c r="H12" s="182"/>
      <c r="I12" s="187"/>
      <c r="J12" s="260" t="s">
        <v>347</v>
      </c>
      <c r="K12" s="186"/>
    </row>
    <row r="13" spans="1:12" ht="14.1" customHeight="1" x14ac:dyDescent="0.25">
      <c r="A13" s="277" t="s">
        <v>266</v>
      </c>
      <c r="B13" s="271"/>
      <c r="C13" s="270"/>
      <c r="D13" s="193" t="s">
        <v>74</v>
      </c>
      <c r="E13" s="340" t="s">
        <v>67</v>
      </c>
      <c r="F13" s="338"/>
      <c r="G13" s="338"/>
      <c r="H13" s="182"/>
      <c r="I13" s="187"/>
      <c r="J13" s="191" t="s">
        <v>266</v>
      </c>
      <c r="K13" s="186"/>
    </row>
    <row r="14" spans="1:12" ht="14.1" customHeight="1" x14ac:dyDescent="0.3">
      <c r="A14" s="278"/>
      <c r="B14" s="271"/>
      <c r="C14" s="286"/>
      <c r="D14" s="183"/>
      <c r="E14" s="184"/>
      <c r="F14" s="184"/>
      <c r="G14" s="185"/>
      <c r="H14" s="264" t="s">
        <v>333</v>
      </c>
      <c r="I14" s="187"/>
      <c r="J14" s="187"/>
      <c r="K14" s="186"/>
    </row>
    <row r="15" spans="1:12" ht="14.1" customHeight="1" x14ac:dyDescent="0.25">
      <c r="A15" s="278"/>
      <c r="B15" s="272"/>
      <c r="C15" s="277"/>
      <c r="D15" s="188" t="s">
        <v>75</v>
      </c>
      <c r="E15" s="347" t="s">
        <v>333</v>
      </c>
      <c r="F15" s="347" t="s">
        <v>334</v>
      </c>
      <c r="G15" s="348" t="s">
        <v>73</v>
      </c>
      <c r="H15" s="191"/>
      <c r="I15" s="199"/>
      <c r="J15" s="187"/>
      <c r="K15" s="186"/>
    </row>
    <row r="16" spans="1:12" ht="14.1" customHeight="1" x14ac:dyDescent="0.25">
      <c r="A16" s="278"/>
      <c r="B16" s="287" t="s">
        <v>335</v>
      </c>
      <c r="C16" s="276"/>
      <c r="D16" s="193"/>
      <c r="E16" s="337"/>
      <c r="F16" s="337"/>
      <c r="G16" s="337"/>
      <c r="H16" s="187"/>
      <c r="I16" s="262" t="s">
        <v>333</v>
      </c>
      <c r="J16" s="199"/>
      <c r="K16" s="186"/>
    </row>
    <row r="17" spans="1:11" ht="14.1" customHeight="1" x14ac:dyDescent="0.25">
      <c r="A17" s="276"/>
      <c r="B17" s="275"/>
      <c r="C17" s="271"/>
      <c r="D17" s="193" t="s">
        <v>76</v>
      </c>
      <c r="E17" s="340" t="s">
        <v>67</v>
      </c>
      <c r="F17" s="335"/>
      <c r="G17" s="335"/>
      <c r="H17" s="182"/>
      <c r="I17" s="205" t="s">
        <v>349</v>
      </c>
      <c r="J17" s="187"/>
      <c r="K17" s="206"/>
    </row>
    <row r="18" spans="1:11" ht="14.1" customHeight="1" thickBot="1" x14ac:dyDescent="0.3">
      <c r="A18" s="279"/>
      <c r="B18" s="272"/>
      <c r="C18" s="288"/>
      <c r="D18" s="183"/>
      <c r="E18" s="207"/>
      <c r="F18" s="207"/>
      <c r="G18" s="208"/>
      <c r="H18" s="262" t="s">
        <v>335</v>
      </c>
      <c r="I18" s="203"/>
      <c r="J18" s="187"/>
      <c r="K18" s="186"/>
    </row>
    <row r="19" spans="1:11" ht="14.1" customHeight="1" x14ac:dyDescent="0.25">
      <c r="A19" s="209" t="s">
        <v>337</v>
      </c>
      <c r="B19" s="271"/>
      <c r="C19" s="271"/>
      <c r="D19" s="188" t="s">
        <v>79</v>
      </c>
      <c r="E19" s="340" t="s">
        <v>335</v>
      </c>
      <c r="F19" s="340" t="s">
        <v>336</v>
      </c>
      <c r="G19" s="341" t="s">
        <v>303</v>
      </c>
      <c r="H19" s="202"/>
      <c r="I19" s="182"/>
      <c r="J19" s="209" t="s">
        <v>347</v>
      </c>
    </row>
    <row r="20" spans="1:11" ht="14.1" customHeight="1" thickBot="1" x14ac:dyDescent="0.3">
      <c r="A20" s="289">
        <v>63</v>
      </c>
      <c r="B20" s="280"/>
      <c r="C20" s="280"/>
      <c r="D20" s="211"/>
      <c r="E20" s="337"/>
      <c r="F20" s="337"/>
      <c r="G20" s="337"/>
      <c r="H20" s="210"/>
      <c r="I20" s="210"/>
      <c r="J20" s="291" t="s">
        <v>267</v>
      </c>
    </row>
    <row r="21" spans="1:11" ht="14.1" customHeight="1" x14ac:dyDescent="0.25">
      <c r="A21" s="281"/>
      <c r="B21" s="280"/>
      <c r="C21" s="410"/>
      <c r="D21" s="409" t="s">
        <v>80</v>
      </c>
      <c r="E21" s="338" t="s">
        <v>337</v>
      </c>
      <c r="F21" s="338" t="s">
        <v>338</v>
      </c>
      <c r="G21" s="338" t="s">
        <v>339</v>
      </c>
      <c r="H21" s="210"/>
      <c r="I21" s="210"/>
      <c r="J21" s="213"/>
      <c r="K21" s="214"/>
    </row>
    <row r="22" spans="1:11" ht="14.1" customHeight="1" x14ac:dyDescent="0.25">
      <c r="A22" s="276"/>
      <c r="B22" s="271"/>
      <c r="C22" s="282"/>
      <c r="D22" s="196"/>
      <c r="E22" s="215"/>
      <c r="F22" s="215"/>
      <c r="G22" s="216"/>
      <c r="H22" s="263" t="s">
        <v>337</v>
      </c>
      <c r="I22" s="182"/>
      <c r="J22" s="187"/>
      <c r="K22" s="217"/>
    </row>
    <row r="23" spans="1:11" ht="14.1" customHeight="1" x14ac:dyDescent="0.25">
      <c r="A23" s="276"/>
      <c r="B23" s="272"/>
      <c r="C23" s="271"/>
      <c r="D23" s="188" t="s">
        <v>81</v>
      </c>
      <c r="E23" s="340" t="s">
        <v>67</v>
      </c>
      <c r="F23" s="347"/>
      <c r="G23" s="348"/>
      <c r="H23" s="218"/>
      <c r="I23" s="219"/>
      <c r="J23" s="220"/>
      <c r="K23" s="217"/>
    </row>
    <row r="24" spans="1:11" ht="14.1" customHeight="1" x14ac:dyDescent="0.25">
      <c r="A24" s="276"/>
      <c r="B24" s="282" t="s">
        <v>337</v>
      </c>
      <c r="C24" s="276"/>
      <c r="D24" s="193"/>
      <c r="E24" s="337"/>
      <c r="F24" s="337"/>
      <c r="G24" s="337"/>
      <c r="H24" s="187"/>
      <c r="I24" s="263" t="s">
        <v>346</v>
      </c>
      <c r="J24" s="187"/>
      <c r="K24" s="217"/>
    </row>
    <row r="25" spans="1:11" ht="14.1" customHeight="1" x14ac:dyDescent="0.25">
      <c r="A25" s="278"/>
      <c r="B25" s="275"/>
      <c r="C25" s="271"/>
      <c r="D25" s="193" t="s">
        <v>83</v>
      </c>
      <c r="E25" s="338" t="s">
        <v>340</v>
      </c>
      <c r="F25" s="338" t="s">
        <v>341</v>
      </c>
      <c r="G25" s="338" t="s">
        <v>303</v>
      </c>
      <c r="H25" s="182"/>
      <c r="I25" s="204" t="s">
        <v>279</v>
      </c>
      <c r="J25" s="187"/>
      <c r="K25" s="186"/>
    </row>
    <row r="26" spans="1:11" ht="14.1" customHeight="1" x14ac:dyDescent="0.25">
      <c r="A26" s="278"/>
      <c r="B26" s="272"/>
      <c r="C26" s="288"/>
      <c r="D26" s="183"/>
      <c r="E26" s="207"/>
      <c r="F26" s="207"/>
      <c r="G26" s="208"/>
      <c r="H26" s="265" t="s">
        <v>346</v>
      </c>
      <c r="I26" s="199"/>
      <c r="J26" s="187"/>
      <c r="K26" s="186"/>
    </row>
    <row r="27" spans="1:11" ht="14.1" customHeight="1" x14ac:dyDescent="0.25">
      <c r="A27" s="278"/>
      <c r="B27" s="271"/>
      <c r="C27" s="271"/>
      <c r="D27" s="188" t="s">
        <v>84</v>
      </c>
      <c r="E27" s="340" t="s">
        <v>67</v>
      </c>
      <c r="F27" s="347"/>
      <c r="G27" s="348"/>
      <c r="H27" s="202"/>
      <c r="I27" s="187"/>
      <c r="J27" s="220"/>
      <c r="K27" s="195"/>
    </row>
    <row r="28" spans="1:11" ht="14.1" customHeight="1" x14ac:dyDescent="0.25">
      <c r="A28" s="283" t="s">
        <v>337</v>
      </c>
      <c r="B28" s="276"/>
      <c r="C28" s="271"/>
      <c r="D28" s="193"/>
      <c r="E28" s="336"/>
      <c r="F28" s="336"/>
      <c r="G28" s="336"/>
      <c r="H28" s="182"/>
      <c r="I28" s="187"/>
      <c r="J28" s="261" t="s">
        <v>346</v>
      </c>
      <c r="K28" s="217"/>
    </row>
    <row r="29" spans="1:11" ht="14.1" customHeight="1" x14ac:dyDescent="0.25">
      <c r="A29" s="272" t="s">
        <v>270</v>
      </c>
      <c r="B29" s="271"/>
      <c r="C29" s="271"/>
      <c r="D29" s="193" t="s">
        <v>85</v>
      </c>
      <c r="E29" s="339" t="s">
        <v>342</v>
      </c>
      <c r="F29" s="339" t="s">
        <v>343</v>
      </c>
      <c r="G29" s="339" t="s">
        <v>303</v>
      </c>
      <c r="H29" s="182"/>
      <c r="I29" s="187"/>
      <c r="J29" s="182" t="s">
        <v>279</v>
      </c>
      <c r="K29" s="186"/>
    </row>
    <row r="30" spans="1:11" ht="14.1" customHeight="1" x14ac:dyDescent="0.3">
      <c r="A30" s="274"/>
      <c r="B30" s="271"/>
      <c r="C30" s="282"/>
      <c r="D30" s="183"/>
      <c r="E30" s="221"/>
      <c r="F30" s="221"/>
      <c r="G30" s="185"/>
      <c r="H30" s="263" t="s">
        <v>342</v>
      </c>
      <c r="I30" s="187"/>
      <c r="J30" s="181"/>
      <c r="K30" s="186"/>
    </row>
    <row r="31" spans="1:11" ht="14.1" customHeight="1" x14ac:dyDescent="0.25">
      <c r="A31" s="274"/>
      <c r="B31" s="272"/>
      <c r="C31" s="271"/>
      <c r="D31" s="188" t="s">
        <v>88</v>
      </c>
      <c r="E31" s="340" t="s">
        <v>67</v>
      </c>
      <c r="F31" s="347"/>
      <c r="G31" s="348"/>
      <c r="H31" s="191"/>
      <c r="I31" s="199"/>
      <c r="J31" s="181"/>
      <c r="K31" s="186"/>
    </row>
    <row r="32" spans="1:11" ht="14.1" customHeight="1" x14ac:dyDescent="0.25">
      <c r="A32" s="274"/>
      <c r="B32" s="287" t="s">
        <v>342</v>
      </c>
      <c r="C32" s="276"/>
      <c r="D32" s="193"/>
      <c r="E32" s="337"/>
      <c r="F32" s="337"/>
      <c r="G32" s="337"/>
      <c r="H32" s="187"/>
      <c r="I32" s="261" t="s">
        <v>344</v>
      </c>
      <c r="J32" s="192"/>
      <c r="K32" s="222"/>
    </row>
    <row r="33" spans="1:11" ht="14.1" customHeight="1" x14ac:dyDescent="0.25">
      <c r="A33" s="270"/>
      <c r="B33" s="275"/>
      <c r="C33" s="271"/>
      <c r="D33" s="193" t="s">
        <v>90</v>
      </c>
      <c r="E33" s="340" t="s">
        <v>67</v>
      </c>
      <c r="F33" s="338"/>
      <c r="G33" s="338"/>
      <c r="H33" s="182"/>
      <c r="I33" s="203" t="s">
        <v>270</v>
      </c>
      <c r="J33" s="181"/>
      <c r="K33" s="222"/>
    </row>
    <row r="34" spans="1:11" ht="14.1" customHeight="1" x14ac:dyDescent="0.25">
      <c r="A34" s="270"/>
      <c r="B34" s="272"/>
      <c r="C34" s="288"/>
      <c r="D34" s="183"/>
      <c r="E34" s="207"/>
      <c r="F34" s="207"/>
      <c r="G34" s="208"/>
      <c r="H34" s="264" t="s">
        <v>344</v>
      </c>
      <c r="I34" s="203"/>
      <c r="J34" s="181"/>
      <c r="K34" s="222"/>
    </row>
    <row r="35" spans="1:11" ht="14.1" customHeight="1" x14ac:dyDescent="0.25">
      <c r="A35" s="270"/>
      <c r="B35" s="271"/>
      <c r="C35" s="271"/>
      <c r="D35" s="188" t="s">
        <v>91</v>
      </c>
      <c r="E35" s="340" t="s">
        <v>344</v>
      </c>
      <c r="F35" s="340" t="s">
        <v>345</v>
      </c>
      <c r="G35" s="341" t="s">
        <v>150</v>
      </c>
      <c r="H35" s="202"/>
      <c r="I35" s="181"/>
      <c r="J35" s="181"/>
      <c r="K35" s="222"/>
    </row>
    <row r="36" spans="1:11" x14ac:dyDescent="0.25">
      <c r="E36" s="223"/>
      <c r="F36" s="223"/>
      <c r="G36" s="224"/>
    </row>
  </sheetData>
  <mergeCells count="2">
    <mergeCell ref="C1:H1"/>
    <mergeCell ref="E2:G2"/>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E86E9-13BC-4ECC-9A72-C5385CEBD4B5}">
  <dimension ref="A1:L36"/>
  <sheetViews>
    <sheetView topLeftCell="A9" workbookViewId="0">
      <selection activeCell="M21" sqref="M21"/>
    </sheetView>
  </sheetViews>
  <sheetFormatPr defaultColWidth="13" defaultRowHeight="13.8" x14ac:dyDescent="0.25"/>
  <cols>
    <col min="1" max="1" width="11.109375" style="255" customWidth="1"/>
    <col min="2" max="2" width="13.33203125" style="255" customWidth="1"/>
    <col min="3" max="3" width="13.5546875" style="255" customWidth="1"/>
    <col min="4" max="4" width="3.6640625" style="161" customWidth="1"/>
    <col min="5" max="5" width="14.109375" style="161" customWidth="1"/>
    <col min="6" max="6" width="11" style="161" customWidth="1"/>
    <col min="7" max="7" width="13.6640625" style="226" customWidth="1"/>
    <col min="8" max="8" width="13.5546875" style="225" customWidth="1"/>
    <col min="9" max="9" width="13.109375" style="225" customWidth="1"/>
    <col min="10" max="10" width="13.5546875" style="225" customWidth="1"/>
    <col min="11" max="11" width="11" style="161" customWidth="1"/>
    <col min="12" max="248" width="9.109375" style="161" customWidth="1"/>
    <col min="249" max="249" width="14.109375" style="161" customWidth="1"/>
    <col min="250" max="250" width="16.109375" style="161" customWidth="1"/>
    <col min="251" max="251" width="11.44140625" style="161" customWidth="1"/>
    <col min="252" max="252" width="13.5546875" style="161" customWidth="1"/>
    <col min="253" max="253" width="15.6640625" style="161" customWidth="1"/>
    <col min="254" max="254" width="3.6640625" style="161" customWidth="1"/>
    <col min="255" max="255" width="7.33203125" style="161" customWidth="1"/>
    <col min="256" max="16384" width="13" style="161"/>
  </cols>
  <sheetData>
    <row r="1" spans="1:12" ht="17.399999999999999" x14ac:dyDescent="0.3">
      <c r="A1" s="256"/>
      <c r="B1" s="266"/>
      <c r="C1" s="411" t="s">
        <v>154</v>
      </c>
      <c r="D1" s="411"/>
      <c r="E1" s="411"/>
      <c r="F1" s="411"/>
      <c r="G1" s="411"/>
      <c r="H1" s="411"/>
      <c r="I1" s="158"/>
      <c r="J1" s="158" t="s">
        <v>33</v>
      </c>
      <c r="K1" s="159"/>
      <c r="L1" s="160"/>
    </row>
    <row r="2" spans="1:12" ht="15.6" x14ac:dyDescent="0.3">
      <c r="A2" s="256"/>
      <c r="B2" s="266"/>
      <c r="C2" s="267"/>
      <c r="D2" s="163"/>
      <c r="E2" s="412" t="s">
        <v>155</v>
      </c>
      <c r="F2" s="412"/>
      <c r="G2" s="412"/>
      <c r="H2" s="242"/>
      <c r="I2" s="164"/>
      <c r="J2" s="258"/>
      <c r="K2" s="165"/>
      <c r="L2" s="160"/>
    </row>
    <row r="3" spans="1:12" x14ac:dyDescent="0.25">
      <c r="A3" s="268"/>
      <c r="B3" s="269"/>
      <c r="C3" s="284"/>
      <c r="D3" s="168"/>
      <c r="E3" s="169"/>
      <c r="F3" s="169"/>
      <c r="G3" s="170"/>
      <c r="H3" s="169"/>
      <c r="I3" s="171"/>
      <c r="J3" s="169" t="s">
        <v>36</v>
      </c>
      <c r="L3" s="160"/>
    </row>
    <row r="4" spans="1:12" x14ac:dyDescent="0.25">
      <c r="A4" s="256"/>
      <c r="B4" s="266"/>
      <c r="C4" s="349"/>
      <c r="D4" s="350"/>
      <c r="E4" s="351"/>
      <c r="F4" s="351"/>
      <c r="G4" s="352"/>
      <c r="H4" s="353"/>
      <c r="I4" s="354"/>
      <c r="J4" s="355" t="s">
        <v>37</v>
      </c>
      <c r="L4" s="160"/>
    </row>
    <row r="5" spans="1:12" ht="14.1" customHeight="1" x14ac:dyDescent="0.25">
      <c r="A5" s="256"/>
      <c r="B5" s="256"/>
      <c r="C5" s="256"/>
      <c r="D5" s="180">
        <v>1</v>
      </c>
      <c r="E5" s="335" t="s">
        <v>107</v>
      </c>
      <c r="F5" s="335" t="s">
        <v>139</v>
      </c>
      <c r="G5" s="335" t="s">
        <v>50</v>
      </c>
      <c r="H5" s="179"/>
      <c r="I5" s="179"/>
      <c r="J5" s="179"/>
      <c r="K5" s="156"/>
    </row>
    <row r="6" spans="1:12" ht="14.1" customHeight="1" x14ac:dyDescent="0.3">
      <c r="A6" s="270"/>
      <c r="B6" s="271"/>
      <c r="C6" s="340" t="s">
        <v>148</v>
      </c>
      <c r="D6" s="183"/>
      <c r="E6" s="184"/>
      <c r="F6" s="184"/>
      <c r="G6" s="185"/>
      <c r="H6" s="335" t="s">
        <v>278</v>
      </c>
      <c r="I6" s="181"/>
      <c r="J6" s="181"/>
      <c r="K6" s="186"/>
    </row>
    <row r="7" spans="1:12" ht="14.1" customHeight="1" x14ac:dyDescent="0.25">
      <c r="A7" s="270"/>
      <c r="B7" s="272"/>
      <c r="C7" s="270"/>
      <c r="D7" s="188" t="s">
        <v>66</v>
      </c>
      <c r="E7" s="340" t="s">
        <v>148</v>
      </c>
      <c r="F7" s="340" t="s">
        <v>149</v>
      </c>
      <c r="G7" s="341" t="s">
        <v>150</v>
      </c>
      <c r="H7" s="191" t="s">
        <v>270</v>
      </c>
      <c r="I7" s="192"/>
      <c r="J7" s="181"/>
      <c r="K7" s="186"/>
    </row>
    <row r="8" spans="1:12" ht="14.1" customHeight="1" x14ac:dyDescent="0.25">
      <c r="A8" s="270"/>
      <c r="B8" s="340" t="s">
        <v>148</v>
      </c>
      <c r="C8" s="273"/>
      <c r="D8" s="193"/>
      <c r="E8" s="336"/>
      <c r="F8" s="336"/>
      <c r="G8" s="337"/>
      <c r="H8" s="187"/>
      <c r="I8" s="335" t="s">
        <v>278</v>
      </c>
      <c r="J8" s="181"/>
      <c r="K8" s="186"/>
    </row>
    <row r="9" spans="1:12" ht="14.1" customHeight="1" x14ac:dyDescent="0.25">
      <c r="A9" s="274"/>
      <c r="B9" s="275" t="s">
        <v>220</v>
      </c>
      <c r="C9" s="270"/>
      <c r="D9" s="193" t="s">
        <v>68</v>
      </c>
      <c r="E9" s="342" t="s">
        <v>100</v>
      </c>
      <c r="F9" s="343" t="s">
        <v>276</v>
      </c>
      <c r="G9" s="344" t="s">
        <v>28</v>
      </c>
      <c r="I9" s="205" t="s">
        <v>270</v>
      </c>
      <c r="J9" s="219"/>
      <c r="K9" s="186"/>
    </row>
    <row r="10" spans="1:12" ht="14.1" customHeight="1" x14ac:dyDescent="0.25">
      <c r="A10" s="274"/>
      <c r="B10" s="272"/>
      <c r="C10" s="264"/>
      <c r="D10" s="196"/>
      <c r="E10" s="345" t="s">
        <v>147</v>
      </c>
      <c r="F10" s="340" t="s">
        <v>277</v>
      </c>
      <c r="G10" s="341" t="s">
        <v>73</v>
      </c>
      <c r="H10" s="346" t="s">
        <v>112</v>
      </c>
      <c r="I10" s="199"/>
      <c r="J10" s="181"/>
      <c r="K10" s="186"/>
      <c r="L10" s="200"/>
    </row>
    <row r="11" spans="1:12" ht="21.75" customHeight="1" x14ac:dyDescent="0.25">
      <c r="A11" s="274"/>
      <c r="B11" s="271"/>
      <c r="C11" s="270"/>
      <c r="D11" s="201" t="s">
        <v>72</v>
      </c>
      <c r="E11" s="346" t="s">
        <v>112</v>
      </c>
      <c r="F11" s="346" t="s">
        <v>114</v>
      </c>
      <c r="G11" s="346" t="s">
        <v>73</v>
      </c>
      <c r="H11" s="244" t="s">
        <v>266</v>
      </c>
      <c r="I11" s="187"/>
      <c r="J11" s="181"/>
      <c r="K11" s="186"/>
    </row>
    <row r="12" spans="1:12" ht="14.1" customHeight="1" x14ac:dyDescent="0.25">
      <c r="A12" s="340" t="s">
        <v>148</v>
      </c>
      <c r="B12" s="276"/>
      <c r="C12" s="270"/>
      <c r="D12" s="193"/>
      <c r="E12" s="337"/>
      <c r="F12" s="337"/>
      <c r="G12" s="337"/>
      <c r="H12" s="182"/>
      <c r="I12" s="187"/>
      <c r="J12" s="338" t="s">
        <v>93</v>
      </c>
      <c r="K12" s="186"/>
    </row>
    <row r="13" spans="1:12" ht="14.1" customHeight="1" x14ac:dyDescent="0.25">
      <c r="A13" s="277" t="s">
        <v>269</v>
      </c>
      <c r="B13" s="271"/>
      <c r="C13" s="270"/>
      <c r="D13" s="193" t="s">
        <v>74</v>
      </c>
      <c r="E13" s="338" t="s">
        <v>93</v>
      </c>
      <c r="F13" s="338" t="s">
        <v>94</v>
      </c>
      <c r="G13" s="338" t="s">
        <v>95</v>
      </c>
      <c r="H13" s="182"/>
      <c r="I13" s="187"/>
      <c r="J13" s="191" t="s">
        <v>266</v>
      </c>
      <c r="K13" s="186"/>
    </row>
    <row r="14" spans="1:12" ht="14.1" customHeight="1" x14ac:dyDescent="0.3">
      <c r="A14" s="278"/>
      <c r="B14" s="271"/>
      <c r="C14" s="347" t="s">
        <v>96</v>
      </c>
      <c r="D14" s="183"/>
      <c r="E14" s="184"/>
      <c r="F14" s="184"/>
      <c r="G14" s="185"/>
      <c r="H14" s="338" t="s">
        <v>93</v>
      </c>
      <c r="I14" s="187"/>
      <c r="J14" s="187"/>
      <c r="K14" s="186"/>
    </row>
    <row r="15" spans="1:12" ht="14.1" customHeight="1" x14ac:dyDescent="0.25">
      <c r="A15" s="278"/>
      <c r="B15" s="272"/>
      <c r="C15" s="277"/>
      <c r="D15" s="188" t="s">
        <v>75</v>
      </c>
      <c r="E15" s="347" t="s">
        <v>96</v>
      </c>
      <c r="F15" s="347" t="s">
        <v>97</v>
      </c>
      <c r="G15" s="348" t="s">
        <v>65</v>
      </c>
      <c r="H15" s="191" t="s">
        <v>266</v>
      </c>
      <c r="I15" s="199"/>
      <c r="J15" s="187"/>
      <c r="K15" s="186"/>
    </row>
    <row r="16" spans="1:12" ht="14.1" customHeight="1" x14ac:dyDescent="0.25">
      <c r="A16" s="278"/>
      <c r="B16" s="347" t="s">
        <v>96</v>
      </c>
      <c r="C16" s="276"/>
      <c r="D16" s="193"/>
      <c r="E16" s="337"/>
      <c r="F16" s="337"/>
      <c r="G16" s="337"/>
      <c r="H16" s="187"/>
      <c r="I16" s="338" t="s">
        <v>93</v>
      </c>
      <c r="J16" s="199"/>
      <c r="K16" s="186"/>
    </row>
    <row r="17" spans="1:11" ht="14.1" customHeight="1" x14ac:dyDescent="0.25">
      <c r="A17" s="276"/>
      <c r="B17" s="275" t="s">
        <v>220</v>
      </c>
      <c r="C17" s="271"/>
      <c r="D17" s="193" t="s">
        <v>76</v>
      </c>
      <c r="E17" s="335" t="s">
        <v>141</v>
      </c>
      <c r="F17" s="335" t="s">
        <v>142</v>
      </c>
      <c r="G17" s="335" t="s">
        <v>101</v>
      </c>
      <c r="H17" s="182"/>
      <c r="I17" s="205" t="s">
        <v>270</v>
      </c>
      <c r="J17" s="187"/>
      <c r="K17" s="206"/>
    </row>
    <row r="18" spans="1:11" ht="14.1" customHeight="1" thickBot="1" x14ac:dyDescent="0.3">
      <c r="A18" s="279"/>
      <c r="B18" s="272"/>
      <c r="C18" s="288"/>
      <c r="D18" s="183"/>
      <c r="E18" s="207"/>
      <c r="F18" s="207"/>
      <c r="G18" s="208"/>
      <c r="H18" s="335" t="s">
        <v>141</v>
      </c>
      <c r="I18" s="203"/>
      <c r="J18" s="187"/>
      <c r="K18" s="186"/>
    </row>
    <row r="19" spans="1:11" ht="14.1" customHeight="1" x14ac:dyDescent="0.25">
      <c r="A19" s="209" t="s">
        <v>282</v>
      </c>
      <c r="B19" s="271"/>
      <c r="C19" s="271"/>
      <c r="D19" s="188" t="s">
        <v>79</v>
      </c>
      <c r="E19" s="340" t="s">
        <v>138</v>
      </c>
      <c r="F19" s="340" t="s">
        <v>129</v>
      </c>
      <c r="G19" s="341" t="s">
        <v>130</v>
      </c>
      <c r="H19" s="202" t="s">
        <v>271</v>
      </c>
      <c r="I19" s="182"/>
      <c r="J19" s="209" t="s">
        <v>284</v>
      </c>
    </row>
    <row r="20" spans="1:11" ht="14.1" customHeight="1" thickBot="1" x14ac:dyDescent="0.3">
      <c r="A20" s="290">
        <v>41</v>
      </c>
      <c r="B20" s="280"/>
      <c r="C20" s="280"/>
      <c r="D20" s="211"/>
      <c r="E20" s="337"/>
      <c r="F20" s="337"/>
      <c r="G20" s="337"/>
      <c r="H20" s="210"/>
      <c r="I20" s="210"/>
      <c r="J20" s="291" t="s">
        <v>268</v>
      </c>
    </row>
    <row r="21" spans="1:11" ht="14.1" customHeight="1" x14ac:dyDescent="0.25">
      <c r="A21" s="281"/>
      <c r="B21" s="280"/>
      <c r="C21" s="280"/>
      <c r="D21" s="212" t="s">
        <v>80</v>
      </c>
      <c r="E21" s="338" t="s">
        <v>107</v>
      </c>
      <c r="F21" s="338" t="s">
        <v>140</v>
      </c>
      <c r="G21" s="338" t="s">
        <v>50</v>
      </c>
      <c r="H21" s="210"/>
      <c r="I21" s="210"/>
      <c r="J21" s="213"/>
      <c r="K21" s="214"/>
    </row>
    <row r="22" spans="1:11" ht="14.1" customHeight="1" x14ac:dyDescent="0.25">
      <c r="A22" s="276"/>
      <c r="B22" s="271"/>
      <c r="C22" s="347" t="s">
        <v>151</v>
      </c>
      <c r="D22" s="196"/>
      <c r="E22" s="215"/>
      <c r="F22" s="215"/>
      <c r="G22" s="216"/>
      <c r="H22" s="338" t="s">
        <v>107</v>
      </c>
      <c r="I22" s="182"/>
      <c r="J22" s="187"/>
      <c r="K22" s="217"/>
    </row>
    <row r="23" spans="1:11" ht="14.1" customHeight="1" x14ac:dyDescent="0.25">
      <c r="A23" s="276"/>
      <c r="B23" s="272"/>
      <c r="C23" s="271"/>
      <c r="D23" s="188" t="s">
        <v>81</v>
      </c>
      <c r="E23" s="347" t="s">
        <v>151</v>
      </c>
      <c r="F23" s="347" t="s">
        <v>152</v>
      </c>
      <c r="G23" s="348" t="s">
        <v>153</v>
      </c>
      <c r="H23" s="218"/>
      <c r="I23" s="219"/>
      <c r="J23" s="220"/>
      <c r="K23" s="217"/>
    </row>
    <row r="24" spans="1:11" ht="14.1" customHeight="1" x14ac:dyDescent="0.25">
      <c r="A24" s="276"/>
      <c r="B24" s="347" t="s">
        <v>151</v>
      </c>
      <c r="C24" s="276"/>
      <c r="D24" s="193"/>
      <c r="E24" s="337"/>
      <c r="F24" s="337"/>
      <c r="G24" s="337"/>
      <c r="H24" s="187"/>
      <c r="I24" s="347" t="s">
        <v>126</v>
      </c>
      <c r="J24" s="187"/>
      <c r="K24" s="217"/>
    </row>
    <row r="25" spans="1:11" ht="14.1" customHeight="1" x14ac:dyDescent="0.25">
      <c r="A25" s="278"/>
      <c r="B25" s="275" t="s">
        <v>274</v>
      </c>
      <c r="C25" s="271"/>
      <c r="D25" s="193" t="s">
        <v>83</v>
      </c>
      <c r="E25" s="338" t="s">
        <v>99</v>
      </c>
      <c r="F25" s="338" t="s">
        <v>98</v>
      </c>
      <c r="G25" s="338" t="s">
        <v>77</v>
      </c>
      <c r="H25" s="182"/>
      <c r="I25" s="204" t="s">
        <v>270</v>
      </c>
      <c r="J25" s="187"/>
      <c r="K25" s="186"/>
    </row>
    <row r="26" spans="1:11" ht="14.1" customHeight="1" x14ac:dyDescent="0.25">
      <c r="A26" s="278"/>
      <c r="B26" s="272"/>
      <c r="C26" s="401" t="s">
        <v>99</v>
      </c>
      <c r="D26" s="183"/>
      <c r="E26" s="207"/>
      <c r="F26" s="207"/>
      <c r="G26" s="208"/>
      <c r="H26" s="347" t="s">
        <v>126</v>
      </c>
      <c r="I26" s="199"/>
      <c r="J26" s="187"/>
      <c r="K26" s="186"/>
    </row>
    <row r="27" spans="1:11" ht="14.1" customHeight="1" x14ac:dyDescent="0.25">
      <c r="A27" s="278"/>
      <c r="B27" s="271"/>
      <c r="C27" s="271"/>
      <c r="D27" s="188" t="s">
        <v>84</v>
      </c>
      <c r="E27" s="347" t="s">
        <v>126</v>
      </c>
      <c r="F27" s="347" t="s">
        <v>122</v>
      </c>
      <c r="G27" s="348" t="s">
        <v>127</v>
      </c>
      <c r="H27" s="202" t="s">
        <v>266</v>
      </c>
      <c r="I27" s="187"/>
      <c r="J27" s="220"/>
      <c r="K27" s="195"/>
    </row>
    <row r="28" spans="1:11" ht="14.1" customHeight="1" x14ac:dyDescent="0.25">
      <c r="A28" s="347" t="s">
        <v>151</v>
      </c>
      <c r="B28" s="276"/>
      <c r="C28" s="271"/>
      <c r="D28" s="193"/>
      <c r="E28" s="336"/>
      <c r="F28" s="336"/>
      <c r="G28" s="336"/>
      <c r="H28" s="182"/>
      <c r="I28" s="187"/>
      <c r="J28" s="347" t="s">
        <v>126</v>
      </c>
      <c r="K28" s="217"/>
    </row>
    <row r="29" spans="1:11" ht="14.1" customHeight="1" x14ac:dyDescent="0.25">
      <c r="A29" s="272" t="s">
        <v>273</v>
      </c>
      <c r="B29" s="271"/>
      <c r="C29" s="271"/>
      <c r="D29" s="193" t="s">
        <v>85</v>
      </c>
      <c r="E29" s="339" t="s">
        <v>146</v>
      </c>
      <c r="F29" s="339" t="s">
        <v>128</v>
      </c>
      <c r="G29" s="339" t="s">
        <v>50</v>
      </c>
      <c r="H29" s="182"/>
      <c r="I29" s="187"/>
      <c r="J29" s="182" t="s">
        <v>266</v>
      </c>
      <c r="K29" s="186"/>
    </row>
    <row r="30" spans="1:11" ht="14.1" customHeight="1" x14ac:dyDescent="0.3">
      <c r="A30" s="274"/>
      <c r="B30" s="271"/>
      <c r="C30" s="407" t="s">
        <v>146</v>
      </c>
      <c r="D30" s="183"/>
      <c r="E30" s="221"/>
      <c r="F30" s="221"/>
      <c r="G30" s="185"/>
      <c r="H30" s="347" t="s">
        <v>143</v>
      </c>
      <c r="I30" s="187"/>
      <c r="J30" s="181"/>
      <c r="K30" s="186"/>
    </row>
    <row r="31" spans="1:11" ht="14.1" customHeight="1" x14ac:dyDescent="0.25">
      <c r="A31" s="274"/>
      <c r="B31" s="272"/>
      <c r="C31" s="271"/>
      <c r="D31" s="188" t="s">
        <v>88</v>
      </c>
      <c r="E31" s="347" t="s">
        <v>143</v>
      </c>
      <c r="F31" s="347" t="s">
        <v>144</v>
      </c>
      <c r="G31" s="348" t="s">
        <v>145</v>
      </c>
      <c r="H31" s="191" t="s">
        <v>279</v>
      </c>
      <c r="I31" s="199"/>
      <c r="J31" s="181"/>
      <c r="K31" s="186"/>
    </row>
    <row r="32" spans="1:11" ht="14.1" customHeight="1" x14ac:dyDescent="0.25">
      <c r="A32" s="274"/>
      <c r="B32" s="407" t="s">
        <v>146</v>
      </c>
      <c r="C32" s="276"/>
      <c r="D32" s="193"/>
      <c r="E32" s="337"/>
      <c r="F32" s="337"/>
      <c r="G32" s="337"/>
      <c r="H32" s="187"/>
      <c r="I32" s="347" t="s">
        <v>143</v>
      </c>
      <c r="J32" s="192"/>
      <c r="K32" s="222"/>
    </row>
    <row r="33" spans="1:11" ht="14.1" customHeight="1" x14ac:dyDescent="0.25">
      <c r="A33" s="270"/>
      <c r="B33" s="275" t="s">
        <v>280</v>
      </c>
      <c r="C33" s="271"/>
      <c r="D33" s="193" t="s">
        <v>90</v>
      </c>
      <c r="E33" s="338" t="s">
        <v>135</v>
      </c>
      <c r="F33" s="338" t="s">
        <v>105</v>
      </c>
      <c r="G33" s="338" t="s">
        <v>65</v>
      </c>
      <c r="H33" s="182"/>
      <c r="I33" s="203" t="s">
        <v>281</v>
      </c>
      <c r="J33" s="181"/>
      <c r="K33" s="222"/>
    </row>
    <row r="34" spans="1:11" ht="14.1" customHeight="1" x14ac:dyDescent="0.25">
      <c r="A34" s="270"/>
      <c r="B34" s="272"/>
      <c r="C34" s="338" t="s">
        <v>135</v>
      </c>
      <c r="D34" s="183"/>
      <c r="E34" s="207"/>
      <c r="F34" s="207"/>
      <c r="G34" s="208"/>
      <c r="H34" s="340" t="s">
        <v>136</v>
      </c>
      <c r="I34" s="203"/>
      <c r="J34" s="181"/>
      <c r="K34" s="222"/>
    </row>
    <row r="35" spans="1:11" ht="14.1" customHeight="1" x14ac:dyDescent="0.25">
      <c r="A35" s="270"/>
      <c r="B35" s="271"/>
      <c r="C35" s="271"/>
      <c r="D35" s="188" t="s">
        <v>91</v>
      </c>
      <c r="E35" s="340" t="s">
        <v>136</v>
      </c>
      <c r="F35" s="340" t="s">
        <v>137</v>
      </c>
      <c r="G35" s="341" t="s">
        <v>133</v>
      </c>
      <c r="H35" s="202" t="s">
        <v>268</v>
      </c>
      <c r="I35" s="181"/>
      <c r="J35" s="181"/>
      <c r="K35" s="222"/>
    </row>
    <row r="36" spans="1:11" x14ac:dyDescent="0.25">
      <c r="E36" s="223"/>
      <c r="F36" s="223"/>
      <c r="G36" s="224"/>
    </row>
  </sheetData>
  <mergeCells count="2">
    <mergeCell ref="C1:H1"/>
    <mergeCell ref="E2:G2"/>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0D4C1-9ECA-44E8-A866-9D4B8A83A08F}">
  <dimension ref="A1:O68"/>
  <sheetViews>
    <sheetView topLeftCell="A21" workbookViewId="0">
      <selection activeCell="M31" sqref="M31"/>
    </sheetView>
  </sheetViews>
  <sheetFormatPr defaultColWidth="7.33203125" defaultRowHeight="13.8" x14ac:dyDescent="0.25"/>
  <cols>
    <col min="1" max="1" width="9.44140625" style="225" customWidth="1"/>
    <col min="2" max="2" width="11.44140625" style="225" customWidth="1"/>
    <col min="3" max="3" width="14" style="225" customWidth="1"/>
    <col min="4" max="4" width="10.88671875" style="225" customWidth="1"/>
    <col min="5" max="5" width="3.109375" style="161" customWidth="1"/>
    <col min="6" max="6" width="12.88671875" style="161" customWidth="1"/>
    <col min="7" max="7" width="8.44140625" style="161" customWidth="1"/>
    <col min="8" max="8" width="9.5546875" style="226" customWidth="1"/>
    <col min="9" max="9" width="11" style="255" customWidth="1"/>
    <col min="10" max="10" width="11.5546875" style="255" customWidth="1"/>
    <col min="11" max="11" width="12.5546875" style="225" customWidth="1"/>
    <col min="12" max="12" width="12.6640625" style="225" customWidth="1"/>
    <col min="13" max="249" width="9.109375" style="161" customWidth="1"/>
    <col min="250" max="250" width="14.109375" style="161" customWidth="1"/>
    <col min="251" max="251" width="16.109375" style="161" customWidth="1"/>
    <col min="252" max="252" width="11.44140625" style="161" customWidth="1"/>
    <col min="253" max="253" width="13.5546875" style="161" customWidth="1"/>
    <col min="254" max="254" width="15.6640625" style="161" customWidth="1"/>
    <col min="255" max="255" width="3.6640625" style="161" customWidth="1"/>
    <col min="256" max="16384" width="7.33203125" style="161"/>
  </cols>
  <sheetData>
    <row r="1" spans="2:13" ht="17.399999999999999" x14ac:dyDescent="0.3">
      <c r="B1" s="156"/>
      <c r="C1" s="157"/>
      <c r="D1" s="411" t="s">
        <v>154</v>
      </c>
      <c r="E1" s="411"/>
      <c r="F1" s="411"/>
      <c r="G1" s="411"/>
      <c r="H1" s="411"/>
      <c r="I1" s="411"/>
      <c r="J1" s="295"/>
      <c r="K1" s="158" t="s">
        <v>33</v>
      </c>
      <c r="L1" s="241"/>
      <c r="M1" s="160"/>
    </row>
    <row r="2" spans="2:13" ht="15.6" x14ac:dyDescent="0.3">
      <c r="B2" s="156"/>
      <c r="C2" s="157"/>
      <c r="D2" s="162"/>
      <c r="E2" s="163"/>
      <c r="F2" s="412" t="s">
        <v>179</v>
      </c>
      <c r="G2" s="412"/>
      <c r="H2" s="412"/>
      <c r="I2" s="296"/>
      <c r="J2" s="297"/>
      <c r="K2" s="258"/>
      <c r="L2" s="258"/>
      <c r="M2" s="160"/>
    </row>
    <row r="3" spans="2:13" x14ac:dyDescent="0.25">
      <c r="B3" s="166"/>
      <c r="C3" s="167"/>
      <c r="D3" s="169"/>
      <c r="E3" s="168"/>
      <c r="F3" s="169"/>
      <c r="G3" s="169"/>
      <c r="H3" s="170"/>
      <c r="I3" s="298" t="s">
        <v>62</v>
      </c>
      <c r="J3" s="299"/>
      <c r="K3" s="169" t="s">
        <v>36</v>
      </c>
      <c r="M3" s="160"/>
    </row>
    <row r="4" spans="2:13" ht="14.4" thickBot="1" x14ac:dyDescent="0.3">
      <c r="B4" s="172"/>
      <c r="C4" s="173"/>
      <c r="D4" s="322"/>
      <c r="E4" s="174"/>
      <c r="F4" s="175"/>
      <c r="G4" s="175"/>
      <c r="H4" s="176"/>
      <c r="I4" s="300"/>
      <c r="J4" s="301"/>
      <c r="K4" s="259" t="s">
        <v>37</v>
      </c>
      <c r="M4" s="160"/>
    </row>
    <row r="5" spans="2:13" x14ac:dyDescent="0.25">
      <c r="B5" s="156"/>
      <c r="C5" s="157"/>
      <c r="D5" s="156"/>
      <c r="E5" s="178"/>
      <c r="F5" s="177"/>
      <c r="G5" s="177"/>
      <c r="H5" s="177"/>
      <c r="I5" s="257"/>
      <c r="J5" s="257"/>
      <c r="K5" s="156"/>
      <c r="L5" s="156"/>
    </row>
    <row r="6" spans="2:13" x14ac:dyDescent="0.25">
      <c r="B6" s="156"/>
      <c r="C6" s="179"/>
      <c r="D6" s="179"/>
      <c r="E6" s="180">
        <v>1</v>
      </c>
      <c r="F6" s="335" t="s">
        <v>63</v>
      </c>
      <c r="G6" s="335" t="s">
        <v>64</v>
      </c>
      <c r="H6" s="335" t="s">
        <v>65</v>
      </c>
      <c r="I6" s="257"/>
      <c r="J6" s="257"/>
      <c r="K6" s="179"/>
      <c r="L6" s="156"/>
    </row>
    <row r="7" spans="2:13" ht="14.4" x14ac:dyDescent="0.3">
      <c r="B7" s="181"/>
      <c r="C7" s="182"/>
      <c r="D7" s="323"/>
      <c r="E7" s="183"/>
      <c r="F7" s="184"/>
      <c r="G7" s="184"/>
      <c r="H7" s="227"/>
      <c r="I7" s="402" t="s">
        <v>63</v>
      </c>
      <c r="J7" s="302"/>
      <c r="K7" s="181"/>
      <c r="L7" s="186"/>
    </row>
    <row r="8" spans="2:13" x14ac:dyDescent="0.25">
      <c r="B8" s="181"/>
      <c r="C8" s="187"/>
      <c r="D8" s="181"/>
      <c r="E8" s="188" t="s">
        <v>66</v>
      </c>
      <c r="F8" s="228" t="s">
        <v>67</v>
      </c>
      <c r="G8" s="228"/>
      <c r="H8" s="229"/>
      <c r="I8" s="303"/>
      <c r="J8" s="304"/>
      <c r="K8" s="181"/>
      <c r="L8" s="186"/>
    </row>
    <row r="9" spans="2:13" x14ac:dyDescent="0.25">
      <c r="B9" s="181"/>
      <c r="C9" s="338" t="s">
        <v>156</v>
      </c>
      <c r="D9" s="304"/>
      <c r="E9" s="193"/>
      <c r="F9" s="360"/>
      <c r="G9" s="360"/>
      <c r="H9" s="361"/>
      <c r="I9" s="305"/>
      <c r="J9" s="402" t="s">
        <v>63</v>
      </c>
      <c r="K9" s="181"/>
      <c r="L9" s="186"/>
    </row>
    <row r="10" spans="2:13" ht="15.75" customHeight="1" x14ac:dyDescent="0.25">
      <c r="B10" s="194"/>
      <c r="C10" s="303"/>
      <c r="D10" s="302"/>
      <c r="E10" s="193" t="s">
        <v>68</v>
      </c>
      <c r="F10" s="338" t="s">
        <v>156</v>
      </c>
      <c r="G10" s="338" t="s">
        <v>157</v>
      </c>
      <c r="H10" s="338" t="s">
        <v>132</v>
      </c>
      <c r="J10" s="307" t="s">
        <v>267</v>
      </c>
      <c r="K10" s="219"/>
      <c r="L10" s="186"/>
    </row>
    <row r="11" spans="2:13" x14ac:dyDescent="0.25">
      <c r="B11" s="194"/>
      <c r="C11" s="305"/>
      <c r="D11" s="356"/>
      <c r="E11" s="196"/>
      <c r="F11" s="230"/>
      <c r="G11" s="230"/>
      <c r="H11" s="231"/>
      <c r="I11" s="338" t="s">
        <v>156</v>
      </c>
      <c r="J11" s="308"/>
      <c r="K11" s="181"/>
      <c r="L11" s="186"/>
    </row>
    <row r="12" spans="2:13" ht="16.95" customHeight="1" x14ac:dyDescent="0.25">
      <c r="B12" s="194"/>
      <c r="C12" s="280"/>
      <c r="D12" s="302"/>
      <c r="E12" s="201" t="s">
        <v>72</v>
      </c>
      <c r="F12" s="228" t="s">
        <v>67</v>
      </c>
      <c r="G12" s="250"/>
      <c r="H12" s="251"/>
      <c r="I12" s="309"/>
      <c r="J12" s="305"/>
      <c r="K12" s="181"/>
      <c r="L12" s="186"/>
    </row>
    <row r="13" spans="2:13" x14ac:dyDescent="0.25">
      <c r="B13" s="338" t="s">
        <v>175</v>
      </c>
      <c r="C13" s="312"/>
      <c r="D13" s="302"/>
      <c r="E13" s="193"/>
      <c r="F13" s="361"/>
      <c r="G13" s="361"/>
      <c r="H13" s="361"/>
      <c r="I13" s="280"/>
      <c r="J13" s="305"/>
      <c r="K13" s="402" t="s">
        <v>63</v>
      </c>
      <c r="L13" s="186"/>
    </row>
    <row r="14" spans="2:13" x14ac:dyDescent="0.25">
      <c r="B14" s="204" t="s">
        <v>269</v>
      </c>
      <c r="C14" s="280"/>
      <c r="D14" s="302"/>
      <c r="E14" s="193" t="s">
        <v>74</v>
      </c>
      <c r="F14" s="338" t="s">
        <v>175</v>
      </c>
      <c r="G14" s="338" t="s">
        <v>176</v>
      </c>
      <c r="H14" s="338" t="s">
        <v>177</v>
      </c>
      <c r="I14" s="280"/>
      <c r="J14" s="305"/>
      <c r="K14" s="191" t="s">
        <v>268</v>
      </c>
      <c r="L14" s="186"/>
    </row>
    <row r="15" spans="2:13" ht="12.75" customHeight="1" x14ac:dyDescent="0.3">
      <c r="B15" s="199"/>
      <c r="C15" s="280"/>
      <c r="D15" s="315"/>
      <c r="E15" s="183"/>
      <c r="F15" s="184"/>
      <c r="G15" s="184"/>
      <c r="H15" s="227"/>
      <c r="I15" s="340" t="s">
        <v>178</v>
      </c>
      <c r="J15" s="305"/>
      <c r="K15" s="187"/>
      <c r="L15" s="186"/>
    </row>
    <row r="16" spans="2:13" ht="12.75" customHeight="1" x14ac:dyDescent="0.25">
      <c r="B16" s="199"/>
      <c r="C16" s="305"/>
      <c r="D16" s="280"/>
      <c r="E16" s="188" t="s">
        <v>75</v>
      </c>
      <c r="F16" s="340" t="s">
        <v>178</v>
      </c>
      <c r="G16" s="340" t="s">
        <v>125</v>
      </c>
      <c r="H16" s="341" t="s">
        <v>121</v>
      </c>
      <c r="I16" s="303" t="s">
        <v>266</v>
      </c>
      <c r="J16" s="308"/>
      <c r="K16" s="187"/>
      <c r="L16" s="186"/>
    </row>
    <row r="17" spans="1:15" x14ac:dyDescent="0.25">
      <c r="B17" s="199"/>
      <c r="C17" s="338" t="s">
        <v>175</v>
      </c>
      <c r="D17" s="312"/>
      <c r="E17" s="193"/>
      <c r="F17" s="337"/>
      <c r="G17" s="337"/>
      <c r="H17" s="337"/>
      <c r="I17" s="305"/>
      <c r="J17" s="347" t="s">
        <v>164</v>
      </c>
      <c r="K17" s="199"/>
      <c r="L17" s="186"/>
    </row>
    <row r="18" spans="1:15" x14ac:dyDescent="0.25">
      <c r="B18" s="203"/>
      <c r="C18" s="303"/>
      <c r="D18" s="280"/>
      <c r="E18" s="193" t="s">
        <v>76</v>
      </c>
      <c r="F18" s="359" t="s">
        <v>67</v>
      </c>
      <c r="G18" s="363"/>
      <c r="H18" s="363"/>
      <c r="I18" s="280"/>
      <c r="J18" s="311" t="s">
        <v>268</v>
      </c>
      <c r="K18" s="187"/>
      <c r="L18" s="217"/>
    </row>
    <row r="19" spans="1:15" ht="14.25" customHeight="1" x14ac:dyDescent="0.25">
      <c r="B19" s="233"/>
      <c r="C19" s="305"/>
      <c r="D19" s="310"/>
      <c r="E19" s="183"/>
      <c r="F19" s="207"/>
      <c r="G19" s="207"/>
      <c r="H19" s="208"/>
      <c r="I19" s="347" t="s">
        <v>164</v>
      </c>
      <c r="J19" s="312"/>
      <c r="K19" s="182"/>
      <c r="L19" s="217"/>
    </row>
    <row r="20" spans="1:15" ht="15.75" customHeight="1" x14ac:dyDescent="0.25">
      <c r="A20" s="220"/>
      <c r="B20" s="234"/>
      <c r="C20" s="280"/>
      <c r="D20" s="280"/>
      <c r="E20" s="188" t="s">
        <v>79</v>
      </c>
      <c r="F20" s="347" t="s">
        <v>164</v>
      </c>
      <c r="G20" s="347" t="s">
        <v>165</v>
      </c>
      <c r="H20" s="348" t="s">
        <v>73</v>
      </c>
      <c r="I20" s="309"/>
      <c r="J20" s="280"/>
      <c r="L20" s="219"/>
    </row>
    <row r="21" spans="1:15" ht="12.75" customHeight="1" x14ac:dyDescent="0.25">
      <c r="A21" s="338" t="s">
        <v>175</v>
      </c>
      <c r="B21" s="235"/>
      <c r="C21" s="280"/>
      <c r="D21" s="280"/>
      <c r="E21" s="211"/>
      <c r="F21" s="337"/>
      <c r="G21" s="337"/>
      <c r="H21" s="337"/>
      <c r="I21" s="280"/>
      <c r="J21" s="280"/>
      <c r="L21" s="408" t="s">
        <v>160</v>
      </c>
    </row>
    <row r="22" spans="1:15" x14ac:dyDescent="0.25">
      <c r="A22" s="328" t="s">
        <v>274</v>
      </c>
      <c r="B22" s="236"/>
      <c r="C22" s="280"/>
      <c r="D22" s="280"/>
      <c r="E22" s="193" t="s">
        <v>80</v>
      </c>
      <c r="F22" s="402" t="s">
        <v>168</v>
      </c>
      <c r="G22" s="402" t="s">
        <v>170</v>
      </c>
      <c r="H22" s="402" t="s">
        <v>73</v>
      </c>
      <c r="I22" s="280"/>
      <c r="J22" s="280"/>
      <c r="K22" s="210"/>
      <c r="L22" s="254" t="s">
        <v>283</v>
      </c>
      <c r="M22" s="195"/>
    </row>
    <row r="23" spans="1:15" ht="15" customHeight="1" x14ac:dyDescent="0.25">
      <c r="A23" s="320"/>
      <c r="B23" s="182"/>
      <c r="C23" s="280"/>
      <c r="D23" s="403" t="s">
        <v>168</v>
      </c>
      <c r="E23" s="196"/>
      <c r="F23" s="215"/>
      <c r="G23" s="215"/>
      <c r="H23" s="216"/>
      <c r="I23" s="402" t="s">
        <v>168</v>
      </c>
      <c r="J23" s="280"/>
      <c r="K23" s="182"/>
      <c r="L23" s="245"/>
      <c r="M23" s="195"/>
    </row>
    <row r="24" spans="1:15" ht="12" customHeight="1" x14ac:dyDescent="0.25">
      <c r="A24" s="320"/>
      <c r="B24" s="182"/>
      <c r="C24" s="305"/>
      <c r="D24" s="280"/>
      <c r="E24" s="188" t="s">
        <v>81</v>
      </c>
      <c r="F24" s="228" t="s">
        <v>67</v>
      </c>
      <c r="G24" s="237"/>
      <c r="H24" s="232"/>
      <c r="I24" s="313"/>
      <c r="J24" s="314"/>
      <c r="K24" s="220"/>
      <c r="L24" s="245"/>
      <c r="M24" s="195"/>
    </row>
    <row r="25" spans="1:15" ht="12.75" customHeight="1" x14ac:dyDescent="0.25">
      <c r="A25" s="320"/>
      <c r="B25" s="182"/>
      <c r="C25" s="403" t="s">
        <v>168</v>
      </c>
      <c r="D25" s="312"/>
      <c r="E25" s="193"/>
      <c r="F25" s="337"/>
      <c r="G25" s="337"/>
      <c r="H25" s="337"/>
      <c r="I25" s="305"/>
      <c r="J25" s="404" t="s">
        <v>174</v>
      </c>
      <c r="K25" s="187"/>
      <c r="L25" s="245"/>
      <c r="M25" s="195"/>
    </row>
    <row r="26" spans="1:15" ht="14.25" customHeight="1" x14ac:dyDescent="0.25">
      <c r="A26" s="320"/>
      <c r="B26" s="187"/>
      <c r="C26" s="303" t="s">
        <v>272</v>
      </c>
      <c r="D26" s="280"/>
      <c r="E26" s="193" t="s">
        <v>83</v>
      </c>
      <c r="F26" s="338" t="s">
        <v>123</v>
      </c>
      <c r="G26" s="338" t="s">
        <v>124</v>
      </c>
      <c r="H26" s="338" t="s">
        <v>121</v>
      </c>
      <c r="I26" s="280"/>
      <c r="J26" s="316" t="s">
        <v>270</v>
      </c>
      <c r="K26" s="187"/>
      <c r="L26" s="243"/>
      <c r="M26" s="195"/>
    </row>
    <row r="27" spans="1:15" x14ac:dyDescent="0.25">
      <c r="A27" s="320"/>
      <c r="B27" s="187"/>
      <c r="C27" s="305"/>
      <c r="D27" s="401" t="s">
        <v>123</v>
      </c>
      <c r="E27" s="183"/>
      <c r="F27" s="207"/>
      <c r="G27" s="207"/>
      <c r="H27" s="208"/>
      <c r="I27" s="340" t="s">
        <v>174</v>
      </c>
      <c r="J27" s="308"/>
      <c r="K27" s="187"/>
      <c r="L27" s="243"/>
      <c r="M27" s="195"/>
    </row>
    <row r="28" spans="1:15" x14ac:dyDescent="0.25">
      <c r="A28" s="320"/>
      <c r="B28" s="187"/>
      <c r="C28" s="280"/>
      <c r="D28" s="280"/>
      <c r="E28" s="188" t="s">
        <v>84</v>
      </c>
      <c r="F28" s="340" t="s">
        <v>174</v>
      </c>
      <c r="G28" s="340" t="s">
        <v>180</v>
      </c>
      <c r="H28" s="341" t="s">
        <v>77</v>
      </c>
      <c r="I28" s="309" t="s">
        <v>270</v>
      </c>
      <c r="J28" s="305"/>
      <c r="K28" s="220"/>
      <c r="L28" s="320"/>
      <c r="M28" s="195"/>
    </row>
    <row r="29" spans="1:15" ht="12.75" customHeight="1" x14ac:dyDescent="0.25">
      <c r="A29" s="320"/>
      <c r="B29" s="403" t="s">
        <v>168</v>
      </c>
      <c r="C29" s="312"/>
      <c r="D29" s="280"/>
      <c r="E29" s="193"/>
      <c r="F29" s="336"/>
      <c r="G29" s="336"/>
      <c r="H29" s="336"/>
      <c r="I29" s="280"/>
      <c r="J29" s="305"/>
      <c r="K29" s="347" t="s">
        <v>160</v>
      </c>
      <c r="L29" s="245"/>
      <c r="M29" s="195"/>
      <c r="N29" s="249"/>
      <c r="O29" s="249"/>
    </row>
    <row r="30" spans="1:15" ht="15.6" customHeight="1" x14ac:dyDescent="0.25">
      <c r="A30" s="219"/>
      <c r="B30" s="187" t="s">
        <v>273</v>
      </c>
      <c r="C30" s="280"/>
      <c r="D30" s="280"/>
      <c r="E30" s="193" t="s">
        <v>85</v>
      </c>
      <c r="F30" s="359" t="s">
        <v>67</v>
      </c>
      <c r="G30" s="249"/>
      <c r="H30" s="249"/>
      <c r="I30" s="280"/>
      <c r="J30" s="305"/>
      <c r="K30" s="182" t="s">
        <v>271</v>
      </c>
      <c r="L30" s="243"/>
      <c r="M30" s="195"/>
    </row>
    <row r="31" spans="1:15" ht="14.4" x14ac:dyDescent="0.3">
      <c r="A31" s="219"/>
      <c r="B31" s="194"/>
      <c r="C31" s="280"/>
      <c r="D31" s="357"/>
      <c r="E31" s="183"/>
      <c r="F31" s="221"/>
      <c r="G31" s="221"/>
      <c r="H31" s="185"/>
      <c r="I31" s="347" t="s">
        <v>171</v>
      </c>
      <c r="J31" s="305"/>
      <c r="K31" s="181"/>
      <c r="L31" s="243"/>
      <c r="M31" s="195"/>
    </row>
    <row r="32" spans="1:15" ht="16.2" customHeight="1" x14ac:dyDescent="0.25">
      <c r="A32" s="219"/>
      <c r="B32" s="194"/>
      <c r="C32" s="305"/>
      <c r="D32" s="280"/>
      <c r="E32" s="188" t="s">
        <v>88</v>
      </c>
      <c r="F32" s="347" t="s">
        <v>171</v>
      </c>
      <c r="G32" s="347" t="s">
        <v>172</v>
      </c>
      <c r="H32" s="348" t="s">
        <v>173</v>
      </c>
      <c r="I32" s="303"/>
      <c r="J32" s="308"/>
      <c r="K32" s="181"/>
      <c r="L32" s="243"/>
      <c r="M32" s="195"/>
    </row>
    <row r="33" spans="1:13" x14ac:dyDescent="0.25">
      <c r="A33" s="219"/>
      <c r="B33" s="194"/>
      <c r="C33" s="347" t="s">
        <v>171</v>
      </c>
      <c r="D33" s="312"/>
      <c r="E33" s="193"/>
      <c r="F33" s="337"/>
      <c r="G33" s="337"/>
      <c r="H33" s="337"/>
      <c r="I33" s="305"/>
      <c r="J33" s="347" t="s">
        <v>160</v>
      </c>
      <c r="K33" s="192"/>
      <c r="L33" s="246"/>
      <c r="M33" s="195"/>
    </row>
    <row r="34" spans="1:13" ht="10.95" customHeight="1" x14ac:dyDescent="0.25">
      <c r="A34" s="219"/>
      <c r="B34" s="181"/>
      <c r="C34" s="303"/>
      <c r="D34" s="280"/>
      <c r="E34" s="193" t="s">
        <v>90</v>
      </c>
      <c r="F34" s="363" t="s">
        <v>67</v>
      </c>
      <c r="G34" s="363"/>
      <c r="H34" s="363"/>
      <c r="I34" s="280"/>
      <c r="J34" s="312" t="s">
        <v>267</v>
      </c>
      <c r="K34" s="181"/>
      <c r="L34" s="246"/>
      <c r="M34" s="195"/>
    </row>
    <row r="35" spans="1:13" x14ac:dyDescent="0.25">
      <c r="A35" s="219"/>
      <c r="B35" s="181"/>
      <c r="C35" s="187"/>
      <c r="D35" s="323"/>
      <c r="E35" s="183"/>
      <c r="F35" s="207"/>
      <c r="G35" s="207"/>
      <c r="H35" s="208"/>
      <c r="I35" s="347" t="s">
        <v>160</v>
      </c>
      <c r="J35" s="312"/>
      <c r="K35" s="181"/>
      <c r="L35" s="246"/>
      <c r="M35" s="195"/>
    </row>
    <row r="36" spans="1:13" ht="14.4" thickBot="1" x14ac:dyDescent="0.3">
      <c r="A36" s="329"/>
      <c r="B36" s="181"/>
      <c r="C36" s="182"/>
      <c r="D36" s="182"/>
      <c r="E36" s="188" t="s">
        <v>91</v>
      </c>
      <c r="F36" s="347" t="s">
        <v>160</v>
      </c>
      <c r="G36" s="347" t="s">
        <v>161</v>
      </c>
      <c r="H36" s="348" t="s">
        <v>77</v>
      </c>
      <c r="I36" s="309"/>
      <c r="J36" s="302"/>
      <c r="K36" s="181"/>
      <c r="L36" s="247"/>
      <c r="M36" s="195"/>
    </row>
    <row r="37" spans="1:13" ht="18.600000000000001" customHeight="1" x14ac:dyDescent="0.25">
      <c r="A37" s="238" t="s">
        <v>236</v>
      </c>
      <c r="L37" s="334" t="s">
        <v>285</v>
      </c>
    </row>
    <row r="38" spans="1:13" ht="14.4" thickBot="1" x14ac:dyDescent="0.3">
      <c r="A38" s="333" t="s">
        <v>273</v>
      </c>
      <c r="B38" s="156"/>
      <c r="C38" s="179"/>
      <c r="D38" s="179"/>
      <c r="E38" s="180">
        <v>17</v>
      </c>
      <c r="F38" s="338" t="s">
        <v>86</v>
      </c>
      <c r="G38" s="338" t="s">
        <v>87</v>
      </c>
      <c r="H38" s="338" t="s">
        <v>77</v>
      </c>
      <c r="I38" s="257"/>
      <c r="J38" s="257"/>
      <c r="K38" s="179"/>
      <c r="L38" s="290" t="s">
        <v>268</v>
      </c>
    </row>
    <row r="39" spans="1:13" ht="14.4" x14ac:dyDescent="0.3">
      <c r="A39" s="330"/>
      <c r="B39" s="181"/>
      <c r="C39" s="182"/>
      <c r="D39" s="323"/>
      <c r="E39" s="183"/>
      <c r="F39" s="184"/>
      <c r="G39" s="184"/>
      <c r="H39" s="185"/>
      <c r="I39" s="338" t="s">
        <v>86</v>
      </c>
      <c r="J39" s="302"/>
      <c r="K39" s="181"/>
      <c r="L39" s="248"/>
      <c r="M39" s="195"/>
    </row>
    <row r="40" spans="1:13" x14ac:dyDescent="0.25">
      <c r="A40" s="219"/>
      <c r="B40" s="181"/>
      <c r="C40" s="187"/>
      <c r="D40" s="181"/>
      <c r="E40" s="188" t="s">
        <v>102</v>
      </c>
      <c r="F40" s="189" t="s">
        <v>67</v>
      </c>
      <c r="G40" s="189"/>
      <c r="H40" s="190"/>
      <c r="I40" s="303"/>
      <c r="J40" s="304"/>
      <c r="K40" s="181"/>
      <c r="L40" s="243"/>
      <c r="M40" s="195"/>
    </row>
    <row r="41" spans="1:13" ht="15.6" customHeight="1" x14ac:dyDescent="0.25">
      <c r="A41" s="219"/>
      <c r="B41" s="181"/>
      <c r="C41" s="335" t="s">
        <v>162</v>
      </c>
      <c r="D41" s="192"/>
      <c r="E41" s="193"/>
      <c r="F41" s="336"/>
      <c r="G41" s="336"/>
      <c r="H41" s="337"/>
      <c r="I41" s="305"/>
      <c r="J41" s="338" t="s">
        <v>86</v>
      </c>
      <c r="K41" s="181"/>
      <c r="L41" s="243"/>
      <c r="M41" s="195"/>
    </row>
    <row r="42" spans="1:13" x14ac:dyDescent="0.25">
      <c r="A42" s="219"/>
      <c r="B42" s="194"/>
      <c r="C42" s="191"/>
      <c r="D42" s="181"/>
      <c r="E42" s="193" t="s">
        <v>103</v>
      </c>
      <c r="F42" s="335" t="s">
        <v>162</v>
      </c>
      <c r="G42" s="335" t="s">
        <v>163</v>
      </c>
      <c r="H42" s="335" t="s">
        <v>132</v>
      </c>
      <c r="J42" s="317"/>
      <c r="K42" s="219"/>
      <c r="L42" s="243"/>
      <c r="M42" s="195"/>
    </row>
    <row r="43" spans="1:13" x14ac:dyDescent="0.25">
      <c r="A43" s="219"/>
      <c r="B43" s="194"/>
      <c r="C43" s="187"/>
      <c r="D43" s="358"/>
      <c r="E43" s="196"/>
      <c r="F43" s="197"/>
      <c r="G43" s="197"/>
      <c r="H43" s="198"/>
      <c r="I43" s="365" t="s">
        <v>162</v>
      </c>
      <c r="J43" s="308"/>
      <c r="K43" s="181"/>
      <c r="L43" s="243"/>
      <c r="M43" s="195"/>
    </row>
    <row r="44" spans="1:13" x14ac:dyDescent="0.25">
      <c r="A44" s="219"/>
      <c r="B44" s="194"/>
      <c r="C44" s="182"/>
      <c r="D44" s="181"/>
      <c r="E44" s="201" t="s">
        <v>104</v>
      </c>
      <c r="F44" s="228" t="s">
        <v>67</v>
      </c>
      <c r="G44" s="252"/>
      <c r="H44" s="253"/>
      <c r="I44" s="309"/>
      <c r="J44" s="305"/>
      <c r="K44" s="181"/>
      <c r="L44" s="243"/>
      <c r="M44" s="195"/>
    </row>
    <row r="45" spans="1:13" x14ac:dyDescent="0.25">
      <c r="A45" s="219"/>
      <c r="B45" s="347" t="s">
        <v>78</v>
      </c>
      <c r="C45" s="203"/>
      <c r="D45" s="181"/>
      <c r="E45" s="193"/>
      <c r="F45" s="337"/>
      <c r="G45" s="337"/>
      <c r="H45" s="337"/>
      <c r="I45" s="280"/>
      <c r="J45" s="305"/>
      <c r="K45" s="347" t="s">
        <v>275</v>
      </c>
      <c r="L45" s="243"/>
      <c r="M45" s="195"/>
    </row>
    <row r="46" spans="1:13" x14ac:dyDescent="0.25">
      <c r="A46" s="219"/>
      <c r="B46" s="204" t="s">
        <v>274</v>
      </c>
      <c r="C46" s="182"/>
      <c r="D46" s="181"/>
      <c r="E46" s="193" t="s">
        <v>106</v>
      </c>
      <c r="F46" s="338" t="s">
        <v>168</v>
      </c>
      <c r="G46" s="338" t="s">
        <v>169</v>
      </c>
      <c r="H46" s="338" t="s">
        <v>73</v>
      </c>
      <c r="I46" s="280"/>
      <c r="J46" s="305"/>
      <c r="K46" s="191" t="s">
        <v>268</v>
      </c>
      <c r="L46" s="243"/>
      <c r="M46" s="195"/>
    </row>
    <row r="47" spans="1:13" x14ac:dyDescent="0.3">
      <c r="A47" s="219"/>
      <c r="B47" s="199"/>
      <c r="C47" s="182"/>
      <c r="D47" s="348" t="s">
        <v>168</v>
      </c>
      <c r="E47" s="183"/>
      <c r="F47" s="184"/>
      <c r="G47" s="184"/>
      <c r="H47" s="185"/>
      <c r="I47" s="347" t="s">
        <v>275</v>
      </c>
      <c r="J47" s="305"/>
      <c r="K47" s="187"/>
      <c r="L47" s="243"/>
      <c r="M47" s="195"/>
    </row>
    <row r="48" spans="1:13" x14ac:dyDescent="0.25">
      <c r="A48" s="219"/>
      <c r="B48" s="199"/>
      <c r="C48" s="187"/>
      <c r="D48" s="182"/>
      <c r="E48" s="188" t="s">
        <v>108</v>
      </c>
      <c r="F48" s="347" t="s">
        <v>275</v>
      </c>
      <c r="G48" s="347" t="s">
        <v>87</v>
      </c>
      <c r="H48" s="348" t="s">
        <v>150</v>
      </c>
      <c r="I48" s="303" t="s">
        <v>268</v>
      </c>
      <c r="J48" s="308"/>
      <c r="K48" s="187"/>
      <c r="L48" s="243"/>
      <c r="M48" s="195"/>
    </row>
    <row r="49" spans="1:13" x14ac:dyDescent="0.25">
      <c r="A49" s="219"/>
      <c r="B49" s="199"/>
      <c r="C49" s="347" t="s">
        <v>78</v>
      </c>
      <c r="D49" s="203"/>
      <c r="E49" s="193"/>
      <c r="F49" s="337"/>
      <c r="G49" s="337"/>
      <c r="H49" s="337"/>
      <c r="I49" s="305"/>
      <c r="J49" s="347" t="s">
        <v>275</v>
      </c>
      <c r="K49" s="199"/>
      <c r="L49" s="243"/>
      <c r="M49" s="195"/>
    </row>
    <row r="50" spans="1:13" x14ac:dyDescent="0.25">
      <c r="A50" s="219"/>
      <c r="B50" s="203"/>
      <c r="C50" s="191" t="s">
        <v>274</v>
      </c>
      <c r="D50" s="182"/>
      <c r="E50" s="193" t="s">
        <v>109</v>
      </c>
      <c r="F50" s="363" t="s">
        <v>67</v>
      </c>
      <c r="G50" s="363"/>
      <c r="H50" s="363"/>
      <c r="I50" s="280"/>
      <c r="J50" s="311" t="s">
        <v>267</v>
      </c>
      <c r="K50" s="187"/>
      <c r="L50" s="245"/>
      <c r="M50" s="195"/>
    </row>
    <row r="51" spans="1:13" x14ac:dyDescent="0.25">
      <c r="A51" s="340" t="s">
        <v>69</v>
      </c>
      <c r="B51" s="233"/>
      <c r="C51" s="187"/>
      <c r="D51" s="347" t="s">
        <v>78</v>
      </c>
      <c r="E51" s="183"/>
      <c r="F51" s="207"/>
      <c r="G51" s="207"/>
      <c r="H51" s="208"/>
      <c r="I51" s="347" t="s">
        <v>78</v>
      </c>
      <c r="J51" s="312"/>
      <c r="K51" s="187"/>
      <c r="L51" s="243"/>
      <c r="M51" s="195"/>
    </row>
    <row r="52" spans="1:13" ht="15.75" customHeight="1" x14ac:dyDescent="0.25">
      <c r="A52" s="331" t="s">
        <v>269</v>
      </c>
      <c r="B52" s="219"/>
      <c r="C52" s="182"/>
      <c r="D52" s="182"/>
      <c r="E52" s="188" t="s">
        <v>110</v>
      </c>
      <c r="F52" s="347" t="s">
        <v>78</v>
      </c>
      <c r="G52" s="347" t="s">
        <v>82</v>
      </c>
      <c r="H52" s="348" t="s">
        <v>77</v>
      </c>
      <c r="I52" s="309"/>
      <c r="J52" s="280"/>
      <c r="L52" s="405" t="s">
        <v>166</v>
      </c>
      <c r="M52" s="195"/>
    </row>
    <row r="53" spans="1:13" x14ac:dyDescent="0.25">
      <c r="B53" s="219"/>
      <c r="C53" s="210"/>
      <c r="D53" s="210"/>
      <c r="E53" s="211"/>
      <c r="F53" s="337"/>
      <c r="G53" s="337"/>
      <c r="H53" s="337"/>
      <c r="I53" s="280"/>
      <c r="J53" s="280"/>
      <c r="L53" s="332" t="s">
        <v>268</v>
      </c>
    </row>
    <row r="54" spans="1:13" x14ac:dyDescent="0.25">
      <c r="B54" s="239"/>
      <c r="C54" s="210"/>
      <c r="D54" s="210"/>
      <c r="E54" s="193" t="s">
        <v>111</v>
      </c>
      <c r="F54" s="359" t="s">
        <v>67</v>
      </c>
      <c r="G54" s="406"/>
      <c r="H54" s="406"/>
      <c r="I54" s="280"/>
      <c r="J54" s="280"/>
      <c r="K54" s="240"/>
      <c r="L54" s="214"/>
    </row>
    <row r="55" spans="1:13" x14ac:dyDescent="0.25">
      <c r="B55" s="203"/>
      <c r="C55" s="182"/>
      <c r="D55" s="293"/>
      <c r="E55" s="196"/>
      <c r="F55" s="215"/>
      <c r="G55" s="215"/>
      <c r="H55" s="216"/>
      <c r="I55" s="340" t="s">
        <v>158</v>
      </c>
      <c r="J55" s="280"/>
      <c r="L55" s="219"/>
    </row>
    <row r="56" spans="1:13" x14ac:dyDescent="0.25">
      <c r="B56" s="203"/>
      <c r="C56" s="187"/>
      <c r="D56" s="182"/>
      <c r="E56" s="188" t="s">
        <v>113</v>
      </c>
      <c r="F56" s="340" t="s">
        <v>158</v>
      </c>
      <c r="G56" s="340" t="s">
        <v>159</v>
      </c>
      <c r="H56" s="341" t="s">
        <v>73</v>
      </c>
      <c r="I56" s="313"/>
      <c r="J56" s="314"/>
      <c r="K56" s="220"/>
      <c r="L56" s="217"/>
    </row>
    <row r="57" spans="1:13" x14ac:dyDescent="0.25">
      <c r="B57" s="203"/>
      <c r="C57" s="340" t="s">
        <v>89</v>
      </c>
      <c r="D57" s="203"/>
      <c r="E57" s="193"/>
      <c r="F57" s="337"/>
      <c r="G57" s="337"/>
      <c r="H57" s="337"/>
      <c r="I57" s="305"/>
      <c r="J57" s="340" t="s">
        <v>158</v>
      </c>
      <c r="K57" s="187"/>
      <c r="L57" s="217"/>
    </row>
    <row r="58" spans="1:13" x14ac:dyDescent="0.25">
      <c r="B58" s="199"/>
      <c r="C58" s="191"/>
      <c r="D58" s="182"/>
      <c r="E58" s="193" t="s">
        <v>115</v>
      </c>
      <c r="F58" s="359" t="s">
        <v>67</v>
      </c>
      <c r="G58" s="362"/>
      <c r="H58" s="362"/>
      <c r="I58" s="280"/>
      <c r="J58" s="316" t="s">
        <v>270</v>
      </c>
      <c r="K58" s="187"/>
      <c r="L58" s="186"/>
    </row>
    <row r="59" spans="1:13" x14ac:dyDescent="0.25">
      <c r="B59" s="199"/>
      <c r="C59" s="187"/>
      <c r="D59" s="324"/>
      <c r="E59" s="183"/>
      <c r="F59" s="207"/>
      <c r="G59" s="207"/>
      <c r="H59" s="208"/>
      <c r="I59" s="340" t="s">
        <v>89</v>
      </c>
      <c r="J59" s="308"/>
      <c r="K59" s="187"/>
      <c r="L59" s="186"/>
    </row>
    <row r="60" spans="1:13" x14ac:dyDescent="0.25">
      <c r="B60" s="199"/>
      <c r="C60" s="182"/>
      <c r="D60" s="182"/>
      <c r="E60" s="188" t="s">
        <v>116</v>
      </c>
      <c r="F60" s="340" t="s">
        <v>89</v>
      </c>
      <c r="G60" s="340" t="s">
        <v>92</v>
      </c>
      <c r="H60" s="341" t="s">
        <v>77</v>
      </c>
      <c r="I60" s="309"/>
      <c r="J60" s="305"/>
      <c r="K60" s="220"/>
      <c r="L60" s="219"/>
    </row>
    <row r="61" spans="1:13" x14ac:dyDescent="0.25">
      <c r="B61" s="405" t="s">
        <v>69</v>
      </c>
      <c r="C61" s="203"/>
      <c r="D61" s="182"/>
      <c r="E61" s="193"/>
      <c r="F61" s="336"/>
      <c r="G61" s="336"/>
      <c r="H61" s="336"/>
      <c r="I61" s="280"/>
      <c r="J61" s="305"/>
      <c r="K61" s="405" t="s">
        <v>166</v>
      </c>
      <c r="L61" s="217"/>
    </row>
    <row r="62" spans="1:13" x14ac:dyDescent="0.25">
      <c r="B62" s="187" t="s">
        <v>274</v>
      </c>
      <c r="C62" s="182"/>
      <c r="D62" s="182"/>
      <c r="E62" s="193" t="s">
        <v>117</v>
      </c>
      <c r="F62" s="335" t="s">
        <v>166</v>
      </c>
      <c r="G62" s="335" t="s">
        <v>167</v>
      </c>
      <c r="H62" s="335" t="s">
        <v>150</v>
      </c>
      <c r="I62" s="280"/>
      <c r="J62" s="305"/>
      <c r="K62" s="182" t="s">
        <v>268</v>
      </c>
      <c r="L62" s="186"/>
    </row>
    <row r="63" spans="1:13" ht="14.4" x14ac:dyDescent="0.3">
      <c r="B63" s="194"/>
      <c r="C63" s="182"/>
      <c r="D63" s="323"/>
      <c r="E63" s="183"/>
      <c r="F63" s="221"/>
      <c r="G63" s="221"/>
      <c r="H63" s="185"/>
      <c r="I63" s="335" t="s">
        <v>166</v>
      </c>
      <c r="J63" s="305"/>
      <c r="K63" s="181"/>
      <c r="L63" s="186"/>
    </row>
    <row r="64" spans="1:13" x14ac:dyDescent="0.25">
      <c r="B64" s="194"/>
      <c r="C64" s="187"/>
      <c r="D64" s="182"/>
      <c r="E64" s="188" t="s">
        <v>118</v>
      </c>
      <c r="F64" s="228" t="s">
        <v>67</v>
      </c>
      <c r="G64" s="250"/>
      <c r="H64" s="251"/>
      <c r="I64" s="303"/>
      <c r="J64" s="308"/>
      <c r="K64" s="181"/>
      <c r="L64" s="186"/>
    </row>
    <row r="65" spans="2:12" ht="14.25" customHeight="1" x14ac:dyDescent="0.25">
      <c r="B65" s="194"/>
      <c r="C65" s="340" t="s">
        <v>69</v>
      </c>
      <c r="D65" s="203"/>
      <c r="E65" s="193"/>
      <c r="F65" s="337"/>
      <c r="G65" s="337"/>
      <c r="H65" s="337"/>
      <c r="I65" s="305"/>
      <c r="J65" s="405" t="s">
        <v>166</v>
      </c>
      <c r="K65" s="192"/>
      <c r="L65" s="222"/>
    </row>
    <row r="66" spans="2:12" x14ac:dyDescent="0.25">
      <c r="B66" s="181"/>
      <c r="C66" s="191"/>
      <c r="D66" s="182"/>
      <c r="E66" s="193" t="s">
        <v>119</v>
      </c>
      <c r="F66" s="363" t="s">
        <v>67</v>
      </c>
      <c r="G66" s="363"/>
      <c r="H66" s="363"/>
      <c r="I66" s="280"/>
      <c r="J66" s="312" t="s">
        <v>268</v>
      </c>
      <c r="K66" s="181"/>
      <c r="L66" s="222"/>
    </row>
    <row r="67" spans="2:12" x14ac:dyDescent="0.25">
      <c r="B67" s="181"/>
      <c r="C67" s="187"/>
      <c r="D67" s="323"/>
      <c r="E67" s="183"/>
      <c r="F67" s="207"/>
      <c r="G67" s="207"/>
      <c r="H67" s="208"/>
      <c r="I67" s="340" t="s">
        <v>69</v>
      </c>
      <c r="J67" s="312"/>
      <c r="K67" s="181"/>
      <c r="L67" s="222"/>
    </row>
    <row r="68" spans="2:12" x14ac:dyDescent="0.25">
      <c r="B68" s="181"/>
      <c r="C68" s="182"/>
      <c r="D68" s="182"/>
      <c r="E68" s="188" t="s">
        <v>120</v>
      </c>
      <c r="F68" s="340" t="s">
        <v>69</v>
      </c>
      <c r="G68" s="340" t="s">
        <v>70</v>
      </c>
      <c r="H68" s="341" t="s">
        <v>71</v>
      </c>
      <c r="I68" s="309"/>
      <c r="J68" s="302"/>
      <c r="K68" s="181"/>
      <c r="L68" s="222"/>
    </row>
  </sheetData>
  <mergeCells count="2">
    <mergeCell ref="D1:I1"/>
    <mergeCell ref="F2:H2"/>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CEE81-3F2A-4BA4-8C55-1EC934DD9345}">
  <dimension ref="A1:AA22"/>
  <sheetViews>
    <sheetView topLeftCell="A3" zoomScale="85" workbookViewId="0">
      <selection activeCell="L14" sqref="L14"/>
    </sheetView>
  </sheetViews>
  <sheetFormatPr defaultColWidth="9.109375" defaultRowHeight="13.8" x14ac:dyDescent="0.25"/>
  <cols>
    <col min="1" max="1" width="5.88671875" style="99" customWidth="1"/>
    <col min="2" max="2" width="24.109375" style="99" customWidth="1"/>
    <col min="3" max="3" width="5.33203125" style="99" customWidth="1"/>
    <col min="4" max="4" width="5.6640625" style="90" customWidth="1"/>
    <col min="5" max="5" width="14.88671875" style="90" customWidth="1"/>
    <col min="6" max="6" width="12" style="90" customWidth="1"/>
    <col min="7" max="7" width="8.88671875" style="90" customWidth="1"/>
    <col min="8" max="8" width="14.33203125" style="93" customWidth="1"/>
    <col min="9" max="9" width="13.33203125" style="116" customWidth="1"/>
    <col min="10" max="10" width="14.77734375" style="116" customWidth="1"/>
    <col min="11" max="11" width="15.88671875" style="90" customWidth="1"/>
    <col min="12" max="12" width="8.88671875" style="97" customWidth="1"/>
    <col min="13" max="22" width="9.109375" style="98"/>
    <col min="23" max="23" width="9.109375" style="131"/>
    <col min="24" max="27" width="9.109375" style="98"/>
    <col min="28" max="16384" width="9.109375" style="132"/>
  </cols>
  <sheetData>
    <row r="1" spans="1:13" ht="17.399999999999999" x14ac:dyDescent="0.25">
      <c r="A1" s="89"/>
      <c r="B1" s="89"/>
      <c r="C1" s="89"/>
      <c r="E1" s="91"/>
      <c r="F1" s="92" t="s">
        <v>32</v>
      </c>
      <c r="I1" s="94"/>
      <c r="J1" s="95" t="s">
        <v>33</v>
      </c>
      <c r="K1" s="96"/>
    </row>
    <row r="2" spans="1:13" ht="17.399999999999999" x14ac:dyDescent="0.3">
      <c r="D2" s="100"/>
      <c r="E2" s="101"/>
      <c r="F2" s="102" t="s">
        <v>34</v>
      </c>
      <c r="H2" s="103"/>
      <c r="I2" s="94"/>
      <c r="J2" s="104"/>
      <c r="K2" s="105"/>
    </row>
    <row r="3" spans="1:13" x14ac:dyDescent="0.25">
      <c r="A3" s="106" t="s">
        <v>35</v>
      </c>
      <c r="B3" s="106"/>
      <c r="C3" s="106"/>
      <c r="D3" s="106"/>
      <c r="E3" s="106"/>
      <c r="F3" s="107"/>
      <c r="G3" s="106"/>
      <c r="H3" s="107"/>
      <c r="I3" s="107"/>
      <c r="J3" s="108" t="s">
        <v>36</v>
      </c>
    </row>
    <row r="4" spans="1:13" ht="14.4" thickBot="1" x14ac:dyDescent="0.3">
      <c r="A4" s="109" t="s">
        <v>31</v>
      </c>
      <c r="B4" s="109"/>
      <c r="C4" s="109"/>
      <c r="D4" s="109"/>
      <c r="E4" s="110"/>
      <c r="F4" s="111"/>
      <c r="G4" s="111"/>
      <c r="H4" s="112"/>
      <c r="I4" s="113"/>
      <c r="J4" s="110" t="s">
        <v>37</v>
      </c>
    </row>
    <row r="5" spans="1:13" ht="13.2" x14ac:dyDescent="0.25">
      <c r="A5" s="114"/>
      <c r="B5" s="114"/>
      <c r="C5" s="114"/>
      <c r="D5" s="114"/>
      <c r="E5" s="115"/>
      <c r="F5" s="115"/>
      <c r="G5" s="115"/>
      <c r="H5" s="114"/>
      <c r="I5" s="114"/>
      <c r="J5" s="114"/>
      <c r="K5" s="115"/>
    </row>
    <row r="6" spans="1:13" ht="11.1" customHeight="1" x14ac:dyDescent="0.25">
      <c r="H6" s="367"/>
    </row>
    <row r="7" spans="1:13" ht="18" customHeight="1" x14ac:dyDescent="0.25">
      <c r="C7" s="117">
        <v>1</v>
      </c>
      <c r="D7" s="118" t="s">
        <v>38</v>
      </c>
      <c r="E7" s="119" t="s">
        <v>193</v>
      </c>
      <c r="F7" s="119" t="s">
        <v>194</v>
      </c>
      <c r="G7" s="119" t="s">
        <v>131</v>
      </c>
    </row>
    <row r="8" spans="1:13" ht="18" customHeight="1" x14ac:dyDescent="0.25">
      <c r="B8" s="381" t="s">
        <v>188</v>
      </c>
      <c r="D8" s="120"/>
      <c r="G8" s="121"/>
      <c r="H8" s="119" t="s">
        <v>193</v>
      </c>
    </row>
    <row r="9" spans="1:13" ht="18" customHeight="1" x14ac:dyDescent="0.25">
      <c r="A9" s="368" t="s">
        <v>39</v>
      </c>
      <c r="B9" s="369"/>
      <c r="C9" s="117">
        <v>2</v>
      </c>
      <c r="D9" s="118"/>
      <c r="E9" s="370" t="s">
        <v>185</v>
      </c>
      <c r="F9" s="119" t="s">
        <v>186</v>
      </c>
      <c r="G9" s="122" t="s">
        <v>50</v>
      </c>
      <c r="H9" s="93" t="s">
        <v>206</v>
      </c>
      <c r="I9" s="123"/>
      <c r="J9" s="124"/>
      <c r="K9" s="124"/>
      <c r="L9" s="125"/>
      <c r="M9" s="126"/>
    </row>
    <row r="10" spans="1:13" ht="18" customHeight="1" x14ac:dyDescent="0.25">
      <c r="A10" s="371" t="s">
        <v>60</v>
      </c>
      <c r="B10" s="372" t="s">
        <v>187</v>
      </c>
      <c r="D10" s="120"/>
      <c r="E10" s="98"/>
      <c r="I10" s="385" t="s">
        <v>197</v>
      </c>
      <c r="J10" s="124"/>
      <c r="K10" s="124"/>
      <c r="L10" s="125"/>
      <c r="M10" s="126"/>
    </row>
    <row r="11" spans="1:13" ht="18" customHeight="1" x14ac:dyDescent="0.25">
      <c r="C11" s="117">
        <v>3</v>
      </c>
      <c r="D11" s="119" t="s">
        <v>40</v>
      </c>
      <c r="E11" s="370" t="s">
        <v>195</v>
      </c>
      <c r="F11" s="119" t="s">
        <v>196</v>
      </c>
      <c r="G11" s="119" t="s">
        <v>150</v>
      </c>
      <c r="I11" s="374" t="s">
        <v>207</v>
      </c>
      <c r="J11" s="124"/>
      <c r="K11" s="124"/>
      <c r="L11" s="125"/>
      <c r="M11" s="126"/>
    </row>
    <row r="12" spans="1:13" ht="18" customHeight="1" x14ac:dyDescent="0.25">
      <c r="D12" s="120"/>
      <c r="E12" s="98"/>
      <c r="G12" s="121"/>
      <c r="H12" s="370" t="s">
        <v>197</v>
      </c>
      <c r="I12" s="375"/>
      <c r="J12" s="124"/>
      <c r="K12" s="124"/>
      <c r="L12" s="125"/>
      <c r="M12" s="126"/>
    </row>
    <row r="13" spans="1:13" ht="18" customHeight="1" thickBot="1" x14ac:dyDescent="0.3">
      <c r="C13" s="117">
        <v>4</v>
      </c>
      <c r="D13" s="118" t="s">
        <v>41</v>
      </c>
      <c r="E13" s="370" t="s">
        <v>197</v>
      </c>
      <c r="F13" s="119" t="s">
        <v>198</v>
      </c>
      <c r="G13" s="122" t="s">
        <v>50</v>
      </c>
      <c r="H13" s="93" t="s">
        <v>207</v>
      </c>
      <c r="I13" s="376"/>
      <c r="J13" s="127"/>
      <c r="K13" s="124"/>
      <c r="L13" s="125"/>
      <c r="M13" s="126"/>
    </row>
    <row r="14" spans="1:13" ht="18" customHeight="1" x14ac:dyDescent="0.25">
      <c r="D14" s="120"/>
      <c r="E14" s="98"/>
      <c r="I14" s="127"/>
      <c r="J14" s="400" t="s">
        <v>208</v>
      </c>
      <c r="L14" s="125"/>
      <c r="M14" s="126"/>
    </row>
    <row r="15" spans="1:13" ht="18" customHeight="1" thickBot="1" x14ac:dyDescent="0.35">
      <c r="C15" s="117">
        <v>5</v>
      </c>
      <c r="D15" s="118" t="s">
        <v>42</v>
      </c>
      <c r="E15" s="370" t="s">
        <v>199</v>
      </c>
      <c r="F15" s="119" t="s">
        <v>200</v>
      </c>
      <c r="G15" s="119" t="s">
        <v>201</v>
      </c>
      <c r="I15" s="127"/>
      <c r="J15" s="384" t="s">
        <v>209</v>
      </c>
      <c r="K15" s="383"/>
      <c r="L15" s="125"/>
      <c r="M15" s="126"/>
    </row>
    <row r="16" spans="1:13" ht="18" customHeight="1" x14ac:dyDescent="0.25">
      <c r="B16" s="99" t="s">
        <v>190</v>
      </c>
      <c r="D16" s="120"/>
      <c r="E16" s="98"/>
      <c r="G16" s="121"/>
      <c r="H16" s="370" t="s">
        <v>199</v>
      </c>
      <c r="I16" s="377"/>
      <c r="J16" s="124"/>
      <c r="K16" s="124"/>
      <c r="L16" s="125"/>
      <c r="M16" s="126"/>
    </row>
    <row r="17" spans="1:13" ht="18" customHeight="1" x14ac:dyDescent="0.25">
      <c r="A17" s="368" t="s">
        <v>59</v>
      </c>
      <c r="B17" s="369"/>
      <c r="C17" s="117">
        <v>6</v>
      </c>
      <c r="D17" s="118"/>
      <c r="E17" s="370" t="s">
        <v>191</v>
      </c>
      <c r="F17" s="119" t="s">
        <v>192</v>
      </c>
      <c r="G17" s="122" t="s">
        <v>150</v>
      </c>
      <c r="H17" s="93" t="s">
        <v>209</v>
      </c>
      <c r="I17" s="375"/>
      <c r="J17" s="124"/>
      <c r="K17" s="124"/>
      <c r="L17" s="125"/>
      <c r="M17" s="126"/>
    </row>
    <row r="18" spans="1:13" ht="18" customHeight="1" x14ac:dyDescent="0.25">
      <c r="A18" s="371" t="s">
        <v>43</v>
      </c>
      <c r="B18" s="382" t="s">
        <v>189</v>
      </c>
      <c r="D18" s="120"/>
      <c r="E18" s="98"/>
      <c r="I18" s="378" t="s">
        <v>204</v>
      </c>
      <c r="J18" s="123"/>
      <c r="K18" s="124"/>
      <c r="L18" s="125"/>
      <c r="M18" s="126"/>
    </row>
    <row r="19" spans="1:13" ht="18" customHeight="1" x14ac:dyDescent="0.25">
      <c r="C19" s="117">
        <v>7</v>
      </c>
      <c r="D19" s="119" t="s">
        <v>44</v>
      </c>
      <c r="E19" s="370" t="s">
        <v>202</v>
      </c>
      <c r="F19" s="119" t="s">
        <v>203</v>
      </c>
      <c r="G19" s="119" t="s">
        <v>150</v>
      </c>
      <c r="I19" s="379" t="s">
        <v>209</v>
      </c>
      <c r="J19" s="124"/>
      <c r="K19" s="124"/>
      <c r="L19" s="125"/>
      <c r="M19" s="126"/>
    </row>
    <row r="20" spans="1:13" ht="18" customHeight="1" x14ac:dyDescent="0.25">
      <c r="D20" s="120"/>
      <c r="E20" s="98"/>
      <c r="G20" s="121"/>
      <c r="H20" s="370" t="s">
        <v>204</v>
      </c>
      <c r="I20" s="123"/>
      <c r="J20" s="124"/>
      <c r="K20" s="124"/>
      <c r="L20" s="125"/>
      <c r="M20" s="126"/>
    </row>
    <row r="21" spans="1:13" ht="18" customHeight="1" x14ac:dyDescent="0.25">
      <c r="C21" s="117">
        <v>8</v>
      </c>
      <c r="D21" s="118" t="s">
        <v>45</v>
      </c>
      <c r="E21" s="370" t="s">
        <v>204</v>
      </c>
      <c r="F21" s="119" t="s">
        <v>205</v>
      </c>
      <c r="G21" s="122" t="s">
        <v>150</v>
      </c>
      <c r="H21" s="93" t="s">
        <v>209</v>
      </c>
      <c r="I21" s="124"/>
      <c r="J21" s="124"/>
      <c r="K21" s="124"/>
      <c r="L21" s="125"/>
      <c r="M21" s="126"/>
    </row>
    <row r="22" spans="1:13" ht="15.75" customHeight="1" x14ac:dyDescent="0.25">
      <c r="D22" s="120"/>
      <c r="E22" s="98"/>
      <c r="I22" s="124"/>
      <c r="L22" s="125"/>
      <c r="M22" s="126"/>
    </row>
  </sheetData>
  <pageMargins left="0.74803149606299213" right="0.74803149606299213" top="0.98425196850393704" bottom="0.98425196850393704" header="0" footer="0"/>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1]!Jun_Show_CU">
                <anchor moveWithCells="1" sizeWithCells="1">
                  <from>
                    <xdr:col>11</xdr:col>
                    <xdr:colOff>495300</xdr:colOff>
                    <xdr:row>0</xdr:row>
                    <xdr:rowOff>7620</xdr:rowOff>
                  </from>
                  <to>
                    <xdr:col>13</xdr:col>
                    <xdr:colOff>441960</xdr:colOff>
                    <xdr:row>0</xdr:row>
                    <xdr:rowOff>175260</xdr:rowOff>
                  </to>
                </anchor>
              </controlPr>
            </control>
          </mc:Choice>
        </mc:AlternateContent>
        <mc:AlternateContent xmlns:mc="http://schemas.openxmlformats.org/markup-compatibility/2006">
          <mc:Choice Requires="x14">
            <control shapeId="29698" r:id="rId5" name="Button 2">
              <controlPr defaultSize="0" print="0" autoFill="0" autoPict="0" macro="[1]!Jun_Hide_CU">
                <anchor moveWithCells="1" sizeWithCells="1">
                  <from>
                    <xdr:col>11</xdr:col>
                    <xdr:colOff>502920</xdr:colOff>
                    <xdr:row>0</xdr:row>
                    <xdr:rowOff>182880</xdr:rowOff>
                  </from>
                  <to>
                    <xdr:col>13</xdr:col>
                    <xdr:colOff>426720</xdr:colOff>
                    <xdr:row>1</xdr:row>
                    <xdr:rowOff>60960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2811-1810-43E1-BAD0-CCF247106709}">
  <dimension ref="A1:Y21"/>
  <sheetViews>
    <sheetView zoomScale="85" workbookViewId="0">
      <selection activeCell="J10" sqref="J10"/>
    </sheetView>
  </sheetViews>
  <sheetFormatPr defaultColWidth="9.109375" defaultRowHeight="13.8" x14ac:dyDescent="0.25"/>
  <cols>
    <col min="1" max="1" width="5.88671875" style="99" customWidth="1"/>
    <col min="2" max="2" width="5.6640625" style="90" customWidth="1"/>
    <col min="3" max="3" width="12.33203125" style="90" customWidth="1"/>
    <col min="4" max="4" width="8.33203125" style="90" customWidth="1"/>
    <col min="5" max="5" width="10.88671875" style="90" customWidth="1"/>
    <col min="6" max="6" width="14.33203125" style="93" customWidth="1"/>
    <col min="7" max="7" width="13.33203125" style="116" customWidth="1"/>
    <col min="8" max="8" width="12.44140625" style="116" customWidth="1"/>
    <col min="9" max="9" width="15.88671875" style="90" customWidth="1"/>
    <col min="10" max="10" width="8.88671875" style="97" customWidth="1"/>
    <col min="11" max="20" width="9.109375" style="98"/>
    <col min="21" max="21" width="9.109375" style="131"/>
    <col min="22" max="25" width="9.109375" style="98"/>
    <col min="26" max="16384" width="9.109375" style="132"/>
  </cols>
  <sheetData>
    <row r="1" spans="1:11" ht="17.399999999999999" x14ac:dyDescent="0.25">
      <c r="A1" s="89" t="s">
        <v>31</v>
      </c>
      <c r="C1" s="91"/>
      <c r="D1" s="92" t="s">
        <v>32</v>
      </c>
      <c r="G1" s="94"/>
      <c r="H1" s="95" t="s">
        <v>33</v>
      </c>
      <c r="I1" s="96"/>
    </row>
    <row r="2" spans="1:11" ht="17.399999999999999" x14ac:dyDescent="0.3">
      <c r="B2" s="100"/>
      <c r="C2" s="101"/>
      <c r="D2" s="102" t="s">
        <v>55</v>
      </c>
      <c r="F2" s="103"/>
      <c r="G2" s="94"/>
      <c r="H2" s="104"/>
      <c r="I2" s="105"/>
    </row>
    <row r="3" spans="1:11" x14ac:dyDescent="0.25">
      <c r="A3" s="106" t="s">
        <v>35</v>
      </c>
      <c r="B3" s="106"/>
      <c r="C3" s="106"/>
      <c r="D3" s="107"/>
      <c r="E3" s="106"/>
      <c r="F3" s="107"/>
      <c r="G3" s="107"/>
      <c r="H3" s="108" t="s">
        <v>36</v>
      </c>
    </row>
    <row r="4" spans="1:11" ht="14.4" thickBot="1" x14ac:dyDescent="0.3">
      <c r="A4" s="109" t="s">
        <v>31</v>
      </c>
      <c r="B4" s="109"/>
      <c r="C4" s="110"/>
      <c r="D4" s="111"/>
      <c r="E4" s="111"/>
      <c r="F4" s="112"/>
      <c r="G4" s="113"/>
      <c r="H4" s="110" t="s">
        <v>37</v>
      </c>
    </row>
    <row r="5" spans="1:11" ht="13.2" x14ac:dyDescent="0.25">
      <c r="A5" s="114"/>
      <c r="B5" s="114"/>
      <c r="C5" s="115"/>
      <c r="D5" s="115"/>
      <c r="E5" s="115"/>
      <c r="F5" s="114"/>
      <c r="G5" s="114"/>
      <c r="H5" s="114"/>
      <c r="I5" s="115"/>
    </row>
    <row r="6" spans="1:11" ht="11.1" customHeight="1" x14ac:dyDescent="0.25">
      <c r="F6" s="367"/>
    </row>
    <row r="7" spans="1:11" ht="18" customHeight="1" x14ac:dyDescent="0.25">
      <c r="A7" s="117">
        <v>1</v>
      </c>
      <c r="B7" s="118" t="s">
        <v>38</v>
      </c>
      <c r="C7" s="119" t="s">
        <v>228</v>
      </c>
      <c r="D7" s="119" t="s">
        <v>229</v>
      </c>
      <c r="E7" s="119" t="s">
        <v>230</v>
      </c>
    </row>
    <row r="8" spans="1:11" ht="18" customHeight="1" x14ac:dyDescent="0.25">
      <c r="B8" s="120"/>
      <c r="E8" s="121"/>
      <c r="F8" s="119" t="s">
        <v>228</v>
      </c>
    </row>
    <row r="9" spans="1:11" ht="18" customHeight="1" x14ac:dyDescent="0.25">
      <c r="A9" s="117">
        <v>2</v>
      </c>
      <c r="B9" s="118" t="s">
        <v>39</v>
      </c>
      <c r="C9" s="370" t="s">
        <v>231</v>
      </c>
      <c r="D9" s="119" t="s">
        <v>229</v>
      </c>
      <c r="E9" s="122" t="s">
        <v>232</v>
      </c>
      <c r="F9" s="93" t="s">
        <v>221</v>
      </c>
      <c r="G9" s="123"/>
      <c r="H9" s="124"/>
      <c r="I9" s="124"/>
      <c r="J9" s="125"/>
      <c r="K9" s="126"/>
    </row>
    <row r="10" spans="1:11" ht="18" customHeight="1" x14ac:dyDescent="0.25">
      <c r="B10" s="120"/>
      <c r="C10" s="98"/>
      <c r="G10" s="373" t="s">
        <v>228</v>
      </c>
      <c r="H10" s="124"/>
      <c r="I10" s="124"/>
      <c r="J10" s="125"/>
      <c r="K10" s="126"/>
    </row>
    <row r="11" spans="1:11" ht="18" customHeight="1" x14ac:dyDescent="0.25">
      <c r="A11" s="117">
        <v>3</v>
      </c>
      <c r="B11" s="119" t="s">
        <v>40</v>
      </c>
      <c r="C11" s="370" t="s">
        <v>233</v>
      </c>
      <c r="D11" s="119" t="s">
        <v>234</v>
      </c>
      <c r="E11" s="119" t="s">
        <v>235</v>
      </c>
      <c r="G11" s="374" t="s">
        <v>207</v>
      </c>
      <c r="H11" s="124"/>
      <c r="I11" s="124"/>
      <c r="J11" s="125"/>
      <c r="K11" s="126"/>
    </row>
    <row r="12" spans="1:11" ht="18" customHeight="1" x14ac:dyDescent="0.25">
      <c r="B12" s="120"/>
      <c r="C12" s="98"/>
      <c r="E12" s="121"/>
      <c r="F12" s="370" t="s">
        <v>236</v>
      </c>
      <c r="G12" s="375"/>
      <c r="H12" s="124"/>
      <c r="I12" s="124"/>
      <c r="J12" s="125"/>
      <c r="K12" s="126"/>
    </row>
    <row r="13" spans="1:11" ht="18" customHeight="1" thickBot="1" x14ac:dyDescent="0.3">
      <c r="A13" s="117">
        <v>4</v>
      </c>
      <c r="B13" s="118" t="s">
        <v>41</v>
      </c>
      <c r="C13" s="370" t="s">
        <v>236</v>
      </c>
      <c r="D13" s="119" t="s">
        <v>237</v>
      </c>
      <c r="E13" s="122" t="s">
        <v>238</v>
      </c>
      <c r="F13" s="93" t="s">
        <v>211</v>
      </c>
      <c r="G13" s="376"/>
      <c r="H13" s="127"/>
      <c r="I13" s="124"/>
      <c r="J13" s="125"/>
      <c r="K13" s="126"/>
    </row>
    <row r="14" spans="1:11" ht="18" customHeight="1" x14ac:dyDescent="0.3">
      <c r="B14" s="120"/>
      <c r="C14" s="98"/>
      <c r="G14" s="127"/>
      <c r="H14" s="128" t="s">
        <v>228</v>
      </c>
      <c r="J14" s="125"/>
      <c r="K14" s="126"/>
    </row>
    <row r="15" spans="1:11" ht="18" customHeight="1" thickBot="1" x14ac:dyDescent="0.3">
      <c r="A15" s="117">
        <v>5</v>
      </c>
      <c r="B15" s="118" t="s">
        <v>42</v>
      </c>
      <c r="C15" s="370" t="s">
        <v>239</v>
      </c>
      <c r="D15" s="119" t="s">
        <v>240</v>
      </c>
      <c r="E15" s="119" t="s">
        <v>241</v>
      </c>
      <c r="G15" s="127"/>
      <c r="H15" s="129" t="s">
        <v>209</v>
      </c>
      <c r="I15" s="130"/>
      <c r="J15" s="125"/>
      <c r="K15" s="126"/>
    </row>
    <row r="16" spans="1:11" ht="18" customHeight="1" x14ac:dyDescent="0.25">
      <c r="B16" s="120"/>
      <c r="C16" s="98"/>
      <c r="E16" s="121"/>
      <c r="F16" s="370" t="s">
        <v>239</v>
      </c>
      <c r="G16" s="377"/>
      <c r="H16" s="124"/>
      <c r="I16" s="124"/>
      <c r="J16" s="125"/>
      <c r="K16" s="126"/>
    </row>
    <row r="17" spans="1:11" ht="18" customHeight="1" x14ac:dyDescent="0.25">
      <c r="A17" s="117">
        <v>6</v>
      </c>
      <c r="B17" s="118" t="s">
        <v>43</v>
      </c>
      <c r="C17" s="370" t="s">
        <v>242</v>
      </c>
      <c r="D17" s="119" t="s">
        <v>243</v>
      </c>
      <c r="E17" s="122" t="s">
        <v>65</v>
      </c>
      <c r="F17" s="93" t="s">
        <v>210</v>
      </c>
      <c r="G17" s="375"/>
      <c r="H17" s="124"/>
      <c r="I17" s="124"/>
      <c r="J17" s="125"/>
      <c r="K17" s="126"/>
    </row>
    <row r="18" spans="1:11" ht="18" customHeight="1" x14ac:dyDescent="0.25">
      <c r="B18" s="120"/>
      <c r="C18" s="98"/>
      <c r="G18" s="378" t="s">
        <v>246</v>
      </c>
      <c r="H18" s="123"/>
      <c r="I18" s="124"/>
      <c r="J18" s="125"/>
      <c r="K18" s="126"/>
    </row>
    <row r="19" spans="1:11" ht="18" customHeight="1" x14ac:dyDescent="0.25">
      <c r="A19" s="117">
        <v>7</v>
      </c>
      <c r="B19" s="119" t="s">
        <v>44</v>
      </c>
      <c r="C19" s="370" t="s">
        <v>244</v>
      </c>
      <c r="D19" s="119" t="s">
        <v>245</v>
      </c>
      <c r="E19" s="119" t="s">
        <v>134</v>
      </c>
      <c r="G19" s="379" t="s">
        <v>213</v>
      </c>
      <c r="H19" s="124"/>
      <c r="I19" s="124"/>
      <c r="J19" s="125"/>
      <c r="K19" s="126"/>
    </row>
    <row r="20" spans="1:11" ht="18" customHeight="1" x14ac:dyDescent="0.25">
      <c r="B20" s="120"/>
      <c r="C20" s="98"/>
      <c r="E20" s="121"/>
      <c r="F20" s="370" t="s">
        <v>246</v>
      </c>
      <c r="G20" s="123"/>
      <c r="H20" s="124"/>
      <c r="I20" s="124"/>
      <c r="J20" s="125"/>
      <c r="K20" s="126"/>
    </row>
    <row r="21" spans="1:11" ht="18" customHeight="1" x14ac:dyDescent="0.25">
      <c r="A21" s="117">
        <v>8</v>
      </c>
      <c r="B21" s="118" t="s">
        <v>45</v>
      </c>
      <c r="C21" s="370" t="s">
        <v>246</v>
      </c>
      <c r="D21" s="119" t="s">
        <v>247</v>
      </c>
      <c r="E21" s="122" t="s">
        <v>50</v>
      </c>
      <c r="F21" s="93" t="s">
        <v>210</v>
      </c>
      <c r="G21" s="124"/>
      <c r="H21" s="124"/>
      <c r="I21" s="124"/>
      <c r="J21" s="125"/>
      <c r="K21" s="126"/>
    </row>
  </sheetData>
  <pageMargins left="0.74803149606299213" right="0.74803149606299213" top="0.98425196850393704" bottom="0.98425196850393704" header="0" footer="0"/>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9" r:id="rId4" name="Button 1">
              <controlPr defaultSize="0" print="0" autoFill="0" autoPict="0" macro="[1]!Jun_Show_CU">
                <anchor moveWithCells="1" sizeWithCells="1">
                  <from>
                    <xdr:col>9</xdr:col>
                    <xdr:colOff>495300</xdr:colOff>
                    <xdr:row>0</xdr:row>
                    <xdr:rowOff>7620</xdr:rowOff>
                  </from>
                  <to>
                    <xdr:col>11</xdr:col>
                    <xdr:colOff>441960</xdr:colOff>
                    <xdr:row>0</xdr:row>
                    <xdr:rowOff>175260</xdr:rowOff>
                  </to>
                </anchor>
              </controlPr>
            </control>
          </mc:Choice>
        </mc:AlternateContent>
        <mc:AlternateContent xmlns:mc="http://schemas.openxmlformats.org/markup-compatibility/2006">
          <mc:Choice Requires="x14">
            <control shapeId="32770" r:id="rId5" name="Button 2">
              <controlPr defaultSize="0" print="0" autoFill="0" autoPict="0" macro="[1]!Jun_Hide_CU">
                <anchor moveWithCells="1" sizeWithCells="1">
                  <from>
                    <xdr:col>9</xdr:col>
                    <xdr:colOff>502920</xdr:colOff>
                    <xdr:row>0</xdr:row>
                    <xdr:rowOff>182880</xdr:rowOff>
                  </from>
                  <to>
                    <xdr:col>11</xdr:col>
                    <xdr:colOff>426720</xdr:colOff>
                    <xdr:row>1</xdr:row>
                    <xdr:rowOff>60960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C3F3F-8E1B-4851-8A41-F763EDE542B6}">
  <dimension ref="A1:Z28"/>
  <sheetViews>
    <sheetView zoomScale="85" workbookViewId="0">
      <selection activeCell="L25" sqref="L24:L25"/>
    </sheetView>
  </sheetViews>
  <sheetFormatPr defaultColWidth="9.109375" defaultRowHeight="13.8" x14ac:dyDescent="0.25"/>
  <cols>
    <col min="1" max="1" width="5.88671875" style="99" customWidth="1"/>
    <col min="2" max="2" width="5.6640625" style="90" customWidth="1"/>
    <col min="3" max="3" width="14.6640625" style="90" customWidth="1"/>
    <col min="4" max="4" width="8.33203125" style="90" customWidth="1"/>
    <col min="5" max="5" width="10.88671875" style="90" customWidth="1"/>
    <col min="6" max="6" width="14.33203125" style="93" customWidth="1"/>
    <col min="7" max="7" width="13.33203125" style="116" customWidth="1"/>
    <col min="8" max="8" width="12.44140625" style="116" customWidth="1"/>
    <col min="9" max="9" width="11.44140625" style="90" customWidth="1"/>
    <col min="10" max="10" width="9.109375" style="90"/>
    <col min="11" max="11" width="8.88671875" style="97" customWidth="1"/>
    <col min="12" max="21" width="9.109375" style="98"/>
    <col min="22" max="22" width="9.109375" style="131"/>
    <col min="23" max="26" width="9.109375" style="98"/>
    <col min="27" max="16384" width="9.109375" style="132"/>
  </cols>
  <sheetData>
    <row r="1" spans="1:12" ht="17.399999999999999" x14ac:dyDescent="0.25">
      <c r="A1" s="89" t="s">
        <v>31</v>
      </c>
      <c r="C1" s="91"/>
      <c r="D1" s="92" t="s">
        <v>32</v>
      </c>
      <c r="G1" s="94"/>
      <c r="H1" s="95" t="s">
        <v>33</v>
      </c>
      <c r="I1" s="96"/>
      <c r="J1" s="146"/>
    </row>
    <row r="2" spans="1:12" ht="21" x14ac:dyDescent="0.4">
      <c r="B2" s="100"/>
      <c r="C2" s="101"/>
      <c r="D2" s="147" t="s">
        <v>58</v>
      </c>
      <c r="F2" s="103"/>
      <c r="G2" s="94"/>
      <c r="H2" s="104"/>
      <c r="I2" s="105"/>
      <c r="J2" s="148"/>
    </row>
    <row r="3" spans="1:12" x14ac:dyDescent="0.25">
      <c r="A3" s="106" t="s">
        <v>35</v>
      </c>
      <c r="B3" s="106"/>
      <c r="C3" s="106"/>
      <c r="D3" s="107"/>
      <c r="E3" s="106"/>
      <c r="F3" s="107"/>
      <c r="G3" s="106"/>
      <c r="H3" s="108" t="s">
        <v>36</v>
      </c>
    </row>
    <row r="4" spans="1:12" ht="14.4" thickBot="1" x14ac:dyDescent="0.3">
      <c r="A4" s="109" t="s">
        <v>31</v>
      </c>
      <c r="B4" s="109"/>
      <c r="C4" s="110"/>
      <c r="D4" s="111"/>
      <c r="E4" s="111"/>
      <c r="F4" s="112"/>
      <c r="G4" s="413" t="s">
        <v>37</v>
      </c>
      <c r="H4" s="413"/>
    </row>
    <row r="5" spans="1:12" ht="13.2" x14ac:dyDescent="0.25">
      <c r="A5" s="114"/>
      <c r="B5" s="114"/>
      <c r="C5" s="115"/>
      <c r="D5" s="115"/>
      <c r="E5" s="115"/>
      <c r="F5" s="114"/>
      <c r="G5" s="114"/>
      <c r="H5" s="114"/>
      <c r="I5" s="115"/>
      <c r="J5" s="149"/>
    </row>
    <row r="6" spans="1:12" ht="15" customHeight="1" x14ac:dyDescent="0.25">
      <c r="A6" s="117">
        <v>1</v>
      </c>
      <c r="B6" s="118" t="s">
        <v>38</v>
      </c>
      <c r="C6" s="119" t="s">
        <v>256</v>
      </c>
      <c r="D6" s="119" t="s">
        <v>257</v>
      </c>
      <c r="E6" s="119" t="s">
        <v>28</v>
      </c>
    </row>
    <row r="7" spans="1:12" ht="15" customHeight="1" x14ac:dyDescent="0.25">
      <c r="B7" s="120"/>
      <c r="E7" s="121"/>
      <c r="F7" s="150"/>
    </row>
    <row r="8" spans="1:12" ht="15" customHeight="1" x14ac:dyDescent="0.25">
      <c r="A8" s="117">
        <v>2</v>
      </c>
      <c r="B8" s="118"/>
      <c r="C8" s="370"/>
      <c r="D8" s="119"/>
      <c r="E8" s="122"/>
      <c r="G8" s="123"/>
      <c r="H8" s="124"/>
      <c r="I8" s="124"/>
      <c r="J8" s="124"/>
      <c r="K8" s="125"/>
      <c r="L8" s="126"/>
    </row>
    <row r="9" spans="1:12" ht="15" customHeight="1" x14ac:dyDescent="0.25">
      <c r="B9" s="120"/>
      <c r="C9" s="98"/>
      <c r="G9" s="373" t="s">
        <v>256</v>
      </c>
      <c r="I9" s="124"/>
      <c r="J9" s="124"/>
      <c r="K9" s="125"/>
      <c r="L9" s="126"/>
    </row>
    <row r="10" spans="1:12" ht="15" customHeight="1" x14ac:dyDescent="0.25">
      <c r="A10" s="117">
        <v>3</v>
      </c>
      <c r="B10" s="152" t="s">
        <v>40</v>
      </c>
      <c r="C10" s="370" t="s">
        <v>258</v>
      </c>
      <c r="D10" s="119" t="s">
        <v>259</v>
      </c>
      <c r="E10" s="119" t="s">
        <v>28</v>
      </c>
      <c r="G10" s="388" t="s">
        <v>249</v>
      </c>
      <c r="H10" s="151"/>
      <c r="I10" s="124"/>
      <c r="J10" s="124"/>
      <c r="K10" s="125"/>
      <c r="L10" s="126"/>
    </row>
    <row r="11" spans="1:12" ht="15" customHeight="1" x14ac:dyDescent="0.25">
      <c r="B11" s="120"/>
      <c r="C11" s="98"/>
      <c r="E11" s="121"/>
      <c r="F11" s="119"/>
      <c r="G11" s="123"/>
      <c r="H11" s="123"/>
      <c r="I11" s="124"/>
      <c r="J11" s="124"/>
      <c r="K11" s="125"/>
      <c r="L11" s="126"/>
    </row>
    <row r="12" spans="1:12" ht="15" customHeight="1" thickBot="1" x14ac:dyDescent="0.3">
      <c r="A12" s="117">
        <v>4</v>
      </c>
      <c r="B12" s="118"/>
      <c r="C12" s="370"/>
      <c r="D12" s="119"/>
      <c r="E12" s="122"/>
      <c r="G12" s="127"/>
      <c r="H12" s="153"/>
      <c r="I12" s="124"/>
      <c r="J12" s="124"/>
      <c r="K12" s="125"/>
      <c r="L12" s="126"/>
    </row>
    <row r="13" spans="1:12" ht="15" customHeight="1" x14ac:dyDescent="0.25">
      <c r="B13" s="120"/>
      <c r="C13" s="98"/>
      <c r="G13" s="414" t="s">
        <v>265</v>
      </c>
      <c r="H13" s="415"/>
      <c r="J13" s="124"/>
      <c r="K13" s="125"/>
      <c r="L13" s="126"/>
    </row>
    <row r="14" spans="1:12" ht="15" customHeight="1" thickBot="1" x14ac:dyDescent="0.3">
      <c r="A14" s="117">
        <v>5</v>
      </c>
      <c r="B14" s="118"/>
      <c r="C14" s="119"/>
      <c r="D14" s="119"/>
      <c r="E14" s="119"/>
      <c r="G14" s="417" t="s">
        <v>221</v>
      </c>
      <c r="H14" s="418"/>
      <c r="I14" s="130"/>
    </row>
    <row r="15" spans="1:12" ht="15" customHeight="1" x14ac:dyDescent="0.25">
      <c r="B15" s="120"/>
      <c r="E15" s="121"/>
      <c r="F15" s="150"/>
      <c r="H15" s="151"/>
    </row>
    <row r="16" spans="1:12" ht="15" customHeight="1" x14ac:dyDescent="0.25">
      <c r="A16" s="117">
        <v>6</v>
      </c>
      <c r="B16" s="118" t="s">
        <v>43</v>
      </c>
      <c r="C16" s="370" t="s">
        <v>260</v>
      </c>
      <c r="D16" s="119" t="s">
        <v>261</v>
      </c>
      <c r="E16" s="122" t="s">
        <v>262</v>
      </c>
      <c r="G16" s="151"/>
      <c r="H16" s="151"/>
    </row>
    <row r="17" spans="1:12" ht="15" customHeight="1" x14ac:dyDescent="0.25">
      <c r="B17" s="120"/>
      <c r="C17" s="98"/>
      <c r="G17" s="378" t="s">
        <v>263</v>
      </c>
      <c r="H17" s="151"/>
    </row>
    <row r="18" spans="1:12" ht="15" customHeight="1" x14ac:dyDescent="0.25">
      <c r="A18" s="117">
        <v>7</v>
      </c>
      <c r="B18" s="118"/>
      <c r="C18" s="370"/>
      <c r="D18" s="119"/>
      <c r="E18" s="119"/>
      <c r="G18" s="387" t="s">
        <v>221</v>
      </c>
    </row>
    <row r="19" spans="1:12" ht="15" customHeight="1" x14ac:dyDescent="0.25">
      <c r="B19" s="120"/>
      <c r="C19" s="98"/>
      <c r="E19" s="121"/>
      <c r="F19" s="119"/>
      <c r="G19" s="154"/>
      <c r="H19" s="132"/>
      <c r="I19" s="155"/>
      <c r="J19" s="124"/>
      <c r="K19" s="125"/>
      <c r="L19" s="126"/>
    </row>
    <row r="20" spans="1:12" ht="15" customHeight="1" x14ac:dyDescent="0.25">
      <c r="A20" s="117">
        <v>8</v>
      </c>
      <c r="B20" s="118" t="s">
        <v>45</v>
      </c>
      <c r="C20" s="370" t="s">
        <v>263</v>
      </c>
      <c r="D20" s="119" t="s">
        <v>264</v>
      </c>
      <c r="E20" s="122" t="s">
        <v>50</v>
      </c>
      <c r="G20" s="132"/>
      <c r="H20" s="132"/>
      <c r="I20" s="124"/>
      <c r="J20" s="124"/>
      <c r="K20" s="125"/>
      <c r="L20" s="126"/>
    </row>
    <row r="21" spans="1:12" ht="15" customHeight="1" x14ac:dyDescent="0.25">
      <c r="A21" s="132"/>
      <c r="B21" s="132"/>
      <c r="C21" s="132"/>
      <c r="D21" s="132"/>
      <c r="E21" s="132"/>
      <c r="F21" s="132"/>
      <c r="G21" s="416"/>
      <c r="H21" s="416"/>
      <c r="K21" s="125"/>
      <c r="L21" s="126"/>
    </row>
    <row r="22" spans="1:12" x14ac:dyDescent="0.25">
      <c r="B22" s="116"/>
      <c r="G22" s="127"/>
      <c r="H22" s="127"/>
      <c r="I22" s="127"/>
      <c r="J22" s="124"/>
      <c r="K22" s="125"/>
      <c r="L22" s="126"/>
    </row>
    <row r="23" spans="1:12" x14ac:dyDescent="0.25">
      <c r="B23" s="116"/>
      <c r="F23" s="90"/>
      <c r="G23" s="127"/>
      <c r="H23" s="127"/>
      <c r="I23" s="127"/>
      <c r="J23" s="124"/>
      <c r="K23" s="125"/>
      <c r="L23" s="126"/>
    </row>
    <row r="24" spans="1:12" x14ac:dyDescent="0.25">
      <c r="B24" s="116"/>
      <c r="C24" s="124"/>
      <c r="G24" s="124"/>
      <c r="H24" s="124"/>
      <c r="I24" s="124"/>
      <c r="J24" s="124"/>
      <c r="K24" s="125"/>
      <c r="L24" s="126"/>
    </row>
    <row r="25" spans="1:12" x14ac:dyDescent="0.25">
      <c r="B25" s="116"/>
      <c r="G25" s="90"/>
      <c r="H25" s="124"/>
      <c r="I25" s="124"/>
      <c r="J25" s="124"/>
      <c r="K25" s="125"/>
      <c r="L25" s="126"/>
    </row>
    <row r="26" spans="1:12" x14ac:dyDescent="0.25">
      <c r="B26" s="116"/>
      <c r="G26" s="127"/>
      <c r="H26" s="124"/>
      <c r="I26" s="124"/>
      <c r="J26" s="124"/>
      <c r="K26" s="125"/>
      <c r="L26" s="126"/>
    </row>
    <row r="27" spans="1:12" x14ac:dyDescent="0.25">
      <c r="B27" s="116"/>
      <c r="F27" s="90"/>
      <c r="H27" s="124"/>
      <c r="I27" s="124"/>
      <c r="J27" s="124"/>
      <c r="K27" s="125"/>
      <c r="L27" s="126"/>
    </row>
    <row r="28" spans="1:12" x14ac:dyDescent="0.25">
      <c r="B28" s="116"/>
    </row>
  </sheetData>
  <mergeCells count="4">
    <mergeCell ref="G4:H4"/>
    <mergeCell ref="G13:H13"/>
    <mergeCell ref="G21:H21"/>
    <mergeCell ref="G14:H14"/>
  </mergeCells>
  <pageMargins left="0.74803149606299213" right="0.74803149606299213" top="0.98425196850393704" bottom="0.98425196850393704" header="0" footer="0"/>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7" r:id="rId4" name="Button 1">
              <controlPr defaultSize="0" print="0" autoFill="0" autoPict="0" macro="[1]!Jun_Show_CU">
                <anchor moveWithCells="1" sizeWithCells="1">
                  <from>
                    <xdr:col>10</xdr:col>
                    <xdr:colOff>495300</xdr:colOff>
                    <xdr:row>0</xdr:row>
                    <xdr:rowOff>7620</xdr:rowOff>
                  </from>
                  <to>
                    <xdr:col>12</xdr:col>
                    <xdr:colOff>441960</xdr:colOff>
                    <xdr:row>0</xdr:row>
                    <xdr:rowOff>175260</xdr:rowOff>
                  </to>
                </anchor>
              </controlPr>
            </control>
          </mc:Choice>
        </mc:AlternateContent>
        <mc:AlternateContent xmlns:mc="http://schemas.openxmlformats.org/markup-compatibility/2006">
          <mc:Choice Requires="x14">
            <control shapeId="34818" r:id="rId5" name="Button 2">
              <controlPr defaultSize="0" print="0" autoFill="0" autoPict="0" macro="[1]!Jun_Hide_CU">
                <anchor moveWithCells="1" sizeWithCells="1">
                  <from>
                    <xdr:col>10</xdr:col>
                    <xdr:colOff>502920</xdr:colOff>
                    <xdr:row>0</xdr:row>
                    <xdr:rowOff>182880</xdr:rowOff>
                  </from>
                  <to>
                    <xdr:col>12</xdr:col>
                    <xdr:colOff>426720</xdr:colOff>
                    <xdr:row>1</xdr:row>
                    <xdr:rowOff>60960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A794D-6D8E-4743-8F6D-2C43EB96A006}">
  <sheetPr codeName="List20"/>
  <dimension ref="A1:IU207"/>
  <sheetViews>
    <sheetView showGridLines="0" showZeros="0" topLeftCell="B2" zoomScale="50" zoomScaleNormal="50" workbookViewId="0">
      <selection activeCell="AL9" sqref="AL9"/>
    </sheetView>
  </sheetViews>
  <sheetFormatPr defaultColWidth="15.33203125" defaultRowHeight="21" x14ac:dyDescent="0.4"/>
  <cols>
    <col min="1" max="1" width="7.5546875" style="79" customWidth="1"/>
    <col min="2" max="2" width="5.5546875" style="79" customWidth="1"/>
    <col min="3" max="3" width="13.6640625" style="79" customWidth="1"/>
    <col min="4" max="4" width="47.5546875" style="79" customWidth="1"/>
    <col min="5" max="5" width="24.88671875" style="79" customWidth="1"/>
    <col min="6" max="6" width="19.33203125" style="79" customWidth="1"/>
    <col min="7" max="10" width="18.5546875" style="79" customWidth="1"/>
    <col min="11" max="11" width="21" style="79" customWidth="1"/>
    <col min="12" max="12" width="16" style="79" customWidth="1"/>
    <col min="13" max="13" width="15.44140625" style="80" customWidth="1"/>
    <col min="14" max="14" width="14.44140625" style="5" hidden="1" customWidth="1"/>
    <col min="15" max="15" width="10.88671875" style="5" hidden="1" customWidth="1"/>
    <col min="16" max="16" width="24.44140625" style="5" hidden="1" customWidth="1"/>
    <col min="17" max="17" width="20.5546875" style="5" hidden="1" customWidth="1"/>
    <col min="18" max="23" width="14.5546875" style="5" hidden="1" customWidth="1"/>
    <col min="24" max="24" width="10.88671875" style="5" hidden="1" customWidth="1"/>
    <col min="25" max="25" width="24.6640625" style="5" hidden="1" customWidth="1"/>
    <col min="26" max="26" width="20.44140625" style="5" hidden="1" customWidth="1"/>
    <col min="27" max="30" width="15.33203125" style="5" hidden="1" customWidth="1"/>
    <col min="31" max="32" width="15" style="5" hidden="1" customWidth="1"/>
    <col min="33" max="34" width="15.33203125" style="5" hidden="1" customWidth="1"/>
    <col min="35"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c r="L2" s="8"/>
      <c r="N2" s="3"/>
      <c r="O2" s="9" t="str">
        <f>'[4]vnos podatkov'!$A$6</f>
        <v>OP 8-11 - MINI TENIS</v>
      </c>
      <c r="P2" s="10"/>
      <c r="Q2" s="10"/>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33">
        <f>'[4]vnos podatkov'!$A$8</f>
        <v>0</v>
      </c>
      <c r="L3" s="134"/>
      <c r="N3" s="3"/>
      <c r="O3" s="13">
        <f>'[4]vnos podatkov'!$A$8</f>
        <v>0</v>
      </c>
      <c r="P3" s="13">
        <f>'[4]vnos podatkov'!$B$8</f>
        <v>0</v>
      </c>
      <c r="Q3" s="13">
        <f>'[4]vnos podatkov'!$A$10</f>
        <v>46123</v>
      </c>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f>'[4]vnos podatkov'!$C$10</f>
        <v>0</v>
      </c>
      <c r="G4" s="428">
        <f>'[4]vnos podatkov'!$C$10</f>
        <v>0</v>
      </c>
      <c r="H4" s="428">
        <f>'[4]vnos podatkov'!$C$10</f>
        <v>0</v>
      </c>
      <c r="I4" s="14" t="s">
        <v>6</v>
      </c>
      <c r="J4" s="15"/>
      <c r="K4" s="15"/>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'[4]vnos podatkov'!$A$6</f>
        <v>OP 8-11 - MINI TENIS</v>
      </c>
      <c r="F5" s="427"/>
      <c r="G5" s="428"/>
      <c r="H5" s="428"/>
      <c r="I5" s="429" t="s">
        <v>46</v>
      </c>
      <c r="J5" s="429"/>
      <c r="K5" s="18"/>
      <c r="L5" s="135"/>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67.5" customHeight="1" thickBot="1" x14ac:dyDescent="0.85">
      <c r="A7" s="1"/>
      <c r="B7" s="419" t="s">
        <v>61</v>
      </c>
      <c r="C7" s="420"/>
      <c r="D7" s="421"/>
      <c r="E7" s="23"/>
      <c r="F7" s="24"/>
      <c r="G7" s="422"/>
      <c r="H7" s="422"/>
      <c r="I7" s="422"/>
      <c r="J7" s="422"/>
      <c r="L7" s="423" t="s">
        <v>10</v>
      </c>
      <c r="M7" s="423" t="s">
        <v>11</v>
      </c>
      <c r="N7" s="25"/>
      <c r="O7" s="430" t="s">
        <v>12</v>
      </c>
      <c r="P7" s="431"/>
      <c r="Q7" s="431"/>
      <c r="R7" s="431"/>
      <c r="S7" s="432"/>
      <c r="T7" s="136"/>
      <c r="U7" s="136"/>
      <c r="V7" s="136"/>
      <c r="W7" s="136"/>
      <c r="X7" s="136"/>
      <c r="Y7" s="136"/>
      <c r="Z7" s="136"/>
      <c r="AA7" s="136"/>
      <c r="AB7" s="136"/>
      <c r="AC7" s="136"/>
      <c r="AD7" s="136"/>
      <c r="AE7" s="136"/>
      <c r="AF7" s="136"/>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L8" s="423"/>
      <c r="M8" s="423"/>
      <c r="N8" s="28"/>
      <c r="O8" s="29" t="s">
        <v>13</v>
      </c>
      <c r="P8" s="29" t="s">
        <v>14</v>
      </c>
      <c r="Q8" s="29" t="s">
        <v>15</v>
      </c>
      <c r="R8" s="29" t="s">
        <v>16</v>
      </c>
      <c r="S8" s="30"/>
      <c r="T8" s="30"/>
      <c r="U8" s="30"/>
      <c r="V8" s="30"/>
      <c r="W8" s="137"/>
      <c r="X8" s="29" t="s">
        <v>13</v>
      </c>
      <c r="Y8" s="29" t="s">
        <v>14</v>
      </c>
      <c r="Z8" s="29" t="s">
        <v>15</v>
      </c>
      <c r="AA8" s="29" t="s">
        <v>16</v>
      </c>
      <c r="AB8" s="137"/>
      <c r="AC8" s="137"/>
      <c r="AD8" s="137"/>
      <c r="AE8" s="137"/>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69" customHeight="1" x14ac:dyDescent="0.5">
      <c r="A9" s="33">
        <v>1</v>
      </c>
      <c r="B9" s="34">
        <v>1</v>
      </c>
      <c r="C9" s="35" t="str">
        <f>UPPER(IF($A9="","",VLOOKUP($A9,'[4]ž round robin žrebna lista'!$A$7:$R$128,2)))</f>
        <v/>
      </c>
      <c r="D9" s="36" t="str">
        <f>UPPER(IF($A9="","",VLOOKUP($A9,'[4]ž round robin žrebna lista'!$A$7:$R$128,3)))</f>
        <v>BAIER</v>
      </c>
      <c r="E9" s="36" t="str">
        <f>PROPER(IF($A9="","",VLOOKUP($A9,'[4]ž round robin žrebna lista'!$A$7:$R$128,4)))</f>
        <v>Nikolina</v>
      </c>
      <c r="F9" s="37" t="str">
        <f>UPPER(IF($A9="","",VLOOKUP($A9,'[4]ž round robin žrebna lista'!$A$7:$R$128,5)))</f>
        <v>BR-MB</v>
      </c>
      <c r="G9" s="38"/>
      <c r="H9" s="393" t="s">
        <v>221</v>
      </c>
      <c r="I9" s="393" t="s">
        <v>251</v>
      </c>
      <c r="J9" s="393" t="s">
        <v>252</v>
      </c>
      <c r="K9" s="393" t="s">
        <v>222</v>
      </c>
      <c r="L9" s="394">
        <v>3</v>
      </c>
      <c r="M9" s="396">
        <v>2</v>
      </c>
      <c r="N9" s="4">
        <v>1</v>
      </c>
      <c r="O9" s="42" t="str">
        <f>UPPER(IF($A9="","",VLOOKUP($A9,'[4]ž round robin žrebna lista'!$A$7:$R$128,2)))</f>
        <v/>
      </c>
      <c r="P9" s="42" t="str">
        <f>UPPER(IF($A9="","",VLOOKUP($A9,'[4]ž round robin žrebna lista'!$A$7:$R$128,3)))</f>
        <v>BAIER</v>
      </c>
      <c r="Q9" s="42" t="str">
        <f>PROPER(IF($A9="","",VLOOKUP($A9,'[4]ž round robin žrebna lista'!$A$7:$R$128,4)))</f>
        <v>Nikolina</v>
      </c>
      <c r="R9" s="42" t="str">
        <f>UPPER(IF($A9="","",VLOOKUP($A9,'[4]ž round robin žrebna lista'!$A$7:$R$128,5)))</f>
        <v>BR-MB</v>
      </c>
      <c r="S9" s="138"/>
      <c r="T9" s="44"/>
      <c r="U9" s="44"/>
      <c r="V9" s="44"/>
      <c r="W9" s="4">
        <v>1</v>
      </c>
      <c r="X9" s="42" t="str">
        <f>UPPER(IF($A9="","",VLOOKUP($A9,'[4]ž round robin žrebna lista'!$A$7:$R$128,2)))</f>
        <v/>
      </c>
      <c r="Y9" s="42" t="str">
        <f>UPPER(IF($A9="","",VLOOKUP($A9,'[4]ž round robin žrebna lista'!$A$7:$R$128,3)))</f>
        <v>BAIER</v>
      </c>
      <c r="Z9" s="42" t="str">
        <f>PROPER(IF($A9="","",VLOOKUP($A9,'[4]ž round robin žrebna lista'!$A$7:$R$128,4)))</f>
        <v>Nikolina</v>
      </c>
      <c r="AA9" s="42" t="str">
        <f>UPPER(IF($A9="","",VLOOKUP($A9,'[4]ž round robin žrebna lista'!$A$7:$R$128,5)))</f>
        <v>BR-MB</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69" customHeight="1" x14ac:dyDescent="0.5">
      <c r="A10" s="33">
        <v>2</v>
      </c>
      <c r="B10" s="34">
        <v>2</v>
      </c>
      <c r="C10" s="35" t="str">
        <f>UPPER(IF($A10="","",VLOOKUP($A10,'[4]ž round robin žrebna lista'!$A$7:$R$128,2)))</f>
        <v/>
      </c>
      <c r="D10" s="36" t="str">
        <f>UPPER(IF($A10="","",VLOOKUP($A10,'[4]ž round robin žrebna lista'!$A$7:$R$128,3)))</f>
        <v>BREŽAN HODŽIĆ</v>
      </c>
      <c r="E10" s="36" t="str">
        <f>PROPER(IF($A10="","",VLOOKUP($A10,'[4]ž round robin žrebna lista'!$A$7:$R$128,4)))</f>
        <v>Zara</v>
      </c>
      <c r="F10" s="37" t="str">
        <f>UPPER(IF($A10="","",VLOOKUP($A10,'[4]ž round robin žrebna lista'!$A$7:$R$128,5)))</f>
        <v>CELJE</v>
      </c>
      <c r="G10" s="39" t="s">
        <v>219</v>
      </c>
      <c r="H10" s="395"/>
      <c r="I10" s="393" t="s">
        <v>212</v>
      </c>
      <c r="J10" s="393" t="s">
        <v>209</v>
      </c>
      <c r="K10" s="393" t="s">
        <v>213</v>
      </c>
      <c r="L10" s="394">
        <v>2</v>
      </c>
      <c r="M10" s="396">
        <v>3</v>
      </c>
      <c r="N10" s="4">
        <v>2</v>
      </c>
      <c r="O10" s="42" t="str">
        <f>UPPER(IF($A10="","",VLOOKUP($A10,'[4]ž round robin žrebna lista'!$A$7:$R$128,2)))</f>
        <v/>
      </c>
      <c r="P10" s="42" t="str">
        <f>UPPER(IF($A10="","",VLOOKUP($A10,'[4]ž round robin žrebna lista'!$A$7:$R$128,3)))</f>
        <v>BREŽAN HODŽIĆ</v>
      </c>
      <c r="Q10" s="42" t="str">
        <f>PROPER(IF($A10="","",VLOOKUP($A10,'[4]ž round robin žrebna lista'!$A$7:$R$128,4)))</f>
        <v>Zara</v>
      </c>
      <c r="R10" s="42" t="str">
        <f>UPPER(IF($A10="","",VLOOKUP($A10,'[4]ž round robin žrebna lista'!$A$7:$R$128,5)))</f>
        <v>CELJE</v>
      </c>
      <c r="S10" s="44"/>
      <c r="T10" s="138"/>
      <c r="U10" s="44"/>
      <c r="V10" s="44"/>
      <c r="W10" s="4">
        <v>2</v>
      </c>
      <c r="X10" s="42" t="str">
        <f>UPPER(IF($A10="","",VLOOKUP($A10,'[4]ž round robin žrebna lista'!$A$7:$R$128,2)))</f>
        <v/>
      </c>
      <c r="Y10" s="42" t="str">
        <f>UPPER(IF($A10="","",VLOOKUP($A10,'[4]ž round robin žrebna lista'!$A$7:$R$128,3)))</f>
        <v>BREŽAN HODŽIĆ</v>
      </c>
      <c r="Z10" s="42" t="str">
        <f>PROPER(IF($A10="","",VLOOKUP($A10,'[4]ž round robin žrebna lista'!$A$7:$R$128,4)))</f>
        <v>Zara</v>
      </c>
      <c r="AA10" s="42" t="str">
        <f>UPPER(IF($A10="","",VLOOKUP($A10,'[4]ž round robin žrebna lista'!$A$7:$R$128,5)))</f>
        <v>CELJE</v>
      </c>
      <c r="AB10" s="44" t="str">
        <f>IF(S10="","",IF(S10="1bb","1bb",IF(S10="2bb","2bb",IF(S10=1,0,M9))))</f>
        <v/>
      </c>
      <c r="AC10" s="43"/>
      <c r="AD10" s="44" t="str">
        <f>IF(U10="","",IF(U10="2bb","2bb",IF(U10="3bb","3bb",IF(U10=2,M11,0))))</f>
        <v/>
      </c>
      <c r="AE10" s="44" t="str">
        <f>IF(V10="","",IF(V10="2bb","2bb",IF(V10="4bb","4bb",IF(V10=2,M12,0))))</f>
        <v/>
      </c>
      <c r="AF10" s="45">
        <f>SUM(AC10:AE10)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69" customHeight="1" x14ac:dyDescent="0.5">
      <c r="A11" s="33">
        <v>4</v>
      </c>
      <c r="B11" s="46">
        <v>3</v>
      </c>
      <c r="C11" s="35" t="str">
        <f>UPPER(IF($A11="","",VLOOKUP($A11,'[4]ž round robin žrebna lista'!$A$7:$R$128,2)))</f>
        <v/>
      </c>
      <c r="D11" s="36" t="str">
        <f>UPPER(IF($A11="","",VLOOKUP($A11,'[4]ž round robin žrebna lista'!$A$7:$R$128,3)))</f>
        <v>RADOVANOVIĆ</v>
      </c>
      <c r="E11" s="36" t="str">
        <f>PROPER(IF($A11="","",VLOOKUP($A11,'[4]ž round robin žrebna lista'!$A$7:$R$128,4)))</f>
        <v>Nikolina</v>
      </c>
      <c r="F11" s="37" t="str">
        <f>UPPER(IF($A11="","",VLOOKUP($A11,'[4]ž round robin žrebna lista'!$A$7:$R$128,5)))</f>
        <v>LUKAKP</v>
      </c>
      <c r="G11" s="39" t="s">
        <v>252</v>
      </c>
      <c r="H11" s="393" t="s">
        <v>210</v>
      </c>
      <c r="I11" s="395"/>
      <c r="J11" s="393" t="s">
        <v>211</v>
      </c>
      <c r="K11" s="393" t="s">
        <v>221</v>
      </c>
      <c r="L11" s="394">
        <v>4</v>
      </c>
      <c r="M11" s="396">
        <v>1</v>
      </c>
      <c r="N11" s="4">
        <v>3</v>
      </c>
      <c r="O11" s="42" t="str">
        <f>UPPER(IF($A11="","",VLOOKUP($A11,'[4]ž round robin žrebna lista'!$A$7:$R$128,2)))</f>
        <v/>
      </c>
      <c r="P11" s="42" t="str">
        <f>UPPER(IF($A11="","",VLOOKUP($A11,'[4]ž round robin žrebna lista'!$A$7:$R$128,3)))</f>
        <v>RADOVANOVIĆ</v>
      </c>
      <c r="Q11" s="42" t="str">
        <f>PROPER(IF($A11="","",VLOOKUP($A11,'[4]ž round robin žrebna lista'!$A$7:$R$128,4)))</f>
        <v>Nikolina</v>
      </c>
      <c r="R11" s="42" t="str">
        <f>UPPER(IF($A11="","",VLOOKUP($A11,'[4]ž round robin žrebna lista'!$A$7:$R$128,5)))</f>
        <v>LUKAKP</v>
      </c>
      <c r="S11" s="44"/>
      <c r="T11" s="44"/>
      <c r="U11" s="138"/>
      <c r="V11" s="44"/>
      <c r="W11" s="4">
        <v>3</v>
      </c>
      <c r="X11" s="42" t="str">
        <f>UPPER(IF($A11="","",VLOOKUP($A11,'[4]ž round robin žrebna lista'!$A$7:$R$128,2)))</f>
        <v/>
      </c>
      <c r="Y11" s="42" t="str">
        <f>UPPER(IF($A11="","",VLOOKUP($A11,'[4]ž round robin žrebna lista'!$A$7:$R$128,3)))</f>
        <v>RADOVANOVIĆ</v>
      </c>
      <c r="Z11" s="42" t="str">
        <f>PROPER(IF($A11="","",VLOOKUP($A11,'[4]ž round robin žrebna lista'!$A$7:$R$128,4)))</f>
        <v>Nikolina</v>
      </c>
      <c r="AA11" s="42" t="str">
        <f>UPPER(IF($A11="","",VLOOKUP($A11,'[4]ž round robin žrebna lista'!$A$7:$R$128,5)))</f>
        <v>LUKAKP</v>
      </c>
      <c r="AB11" s="44" t="str">
        <f>IF(S11="","",IF(S11="1bb","1bb",IF(S11="3bb","3bb",IF(S11=1,0,M9))))</f>
        <v/>
      </c>
      <c r="AC11" s="44" t="str">
        <f>IF(T11="","",IF(T11="2bb","2bb",IF(T11="3bb","3bb",IF(T11=2,0,M10))))</f>
        <v/>
      </c>
      <c r="AD11" s="43"/>
      <c r="AE11" s="44" t="str">
        <f>IF(V11="","",IF(V11="3bb","3bb",IF(V11="4bb","4bb",IF(V11=3,M12,0))))</f>
        <v/>
      </c>
      <c r="AF11" s="45">
        <f>SUM(AC11:AE11)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69" customHeight="1" x14ac:dyDescent="0.5">
      <c r="A12" s="389"/>
      <c r="B12" s="34">
        <v>4</v>
      </c>
      <c r="C12" s="35" t="str">
        <f>UPPER(IF($A12="","",VLOOKUP($A12,'[4]ž round robin žrebna lista'!$A$7:$R$128,2)))</f>
        <v/>
      </c>
      <c r="D12" s="36" t="str">
        <f>UPPER(IF($A16="","",VLOOKUP($A16,'[4]ž round robin žrebna lista'!$A$7:$R$128,3)))</f>
        <v>KOŠIR</v>
      </c>
      <c r="E12" s="36" t="str">
        <f>PROPER(IF($A16="","",VLOOKUP($A16,'[4]ž round robin žrebna lista'!$A$7:$R$128,4)))</f>
        <v>Tara</v>
      </c>
      <c r="F12" s="37" t="str">
        <f>UPPER(IF($A16="","",VLOOKUP($A16,'[4]ž round robin žrebna lista'!$A$7:$R$128,5)))</f>
        <v>BR-MB</v>
      </c>
      <c r="G12" s="398" t="s">
        <v>251</v>
      </c>
      <c r="H12" s="393" t="s">
        <v>217</v>
      </c>
      <c r="I12" s="393" t="s">
        <v>214</v>
      </c>
      <c r="J12" s="395"/>
      <c r="K12" s="393" t="s">
        <v>223</v>
      </c>
      <c r="L12" s="394" t="s">
        <v>218</v>
      </c>
      <c r="M12" s="396">
        <v>5</v>
      </c>
      <c r="N12" s="4">
        <v>4</v>
      </c>
      <c r="O12" s="42" t="str">
        <f>UPPER(IF($A12="","",VLOOKUP($A12,'[4]ž round robin žrebna lista'!$A$7:$R$128,2)))</f>
        <v/>
      </c>
      <c r="P12" s="42" t="str">
        <f>UPPER(IF($A12="","",VLOOKUP($A12,'[4]ž round robin žrebna lista'!$A$7:$R$128,3)))</f>
        <v/>
      </c>
      <c r="Q12" s="42" t="str">
        <f>PROPER(IF($A12="","",VLOOKUP($A12,'[4]ž round robin žrebna lista'!$A$7:$R$128,4)))</f>
        <v/>
      </c>
      <c r="R12" s="42" t="str">
        <f>UPPER(IF($A12="","",VLOOKUP($A12,'[4]ž round robin žrebna lista'!$A$7:$R$128,5)))</f>
        <v/>
      </c>
      <c r="S12" s="44"/>
      <c r="T12" s="44"/>
      <c r="U12" s="44"/>
      <c r="V12" s="138"/>
      <c r="W12" s="4">
        <v>4</v>
      </c>
      <c r="X12" s="42" t="str">
        <f>UPPER(IF($A12="","",VLOOKUP($A12,'[4]ž round robin žrebna lista'!$A$7:$R$128,2)))</f>
        <v/>
      </c>
      <c r="Y12" s="42" t="str">
        <f>UPPER(IF($A12="","",VLOOKUP($A12,'[4]ž round robin žrebna lista'!$A$7:$R$128,3)))</f>
        <v/>
      </c>
      <c r="Z12" s="42" t="str">
        <f>PROPER(IF($A12="","",VLOOKUP($A12,'[4]ž round robin žrebna lista'!$A$7:$R$128,4)))</f>
        <v/>
      </c>
      <c r="AA12" s="42" t="str">
        <f>UPPER(IF($A12="","",VLOOKUP($A12,'[4]ž round robin žrebna lista'!$A$7:$R$128,5)))</f>
        <v/>
      </c>
      <c r="AB12" s="44" t="str">
        <f>IF(S12="","",IF(S12="1bb","1bb",IF(S12="4bb","4bb",IF(S12=1,0,M9))))</f>
        <v/>
      </c>
      <c r="AC12" s="44" t="str">
        <f>IF(T12="","",IF(T12="2bb","2bb",IF(T12="4bb","4bb",IF(T12=2,0,M10))))</f>
        <v/>
      </c>
      <c r="AD12" s="44" t="str">
        <f>IF(U12="","",IF(U12="3bb","3bb",IF(U12="4bb","4bb",IF(U12=3,0,M11))))</f>
        <v/>
      </c>
      <c r="AE12" s="43"/>
      <c r="AF12" s="45">
        <f>SUM(AC12:AE12)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66" customHeight="1" x14ac:dyDescent="0.5">
      <c r="A13" s="54"/>
      <c r="B13" s="391">
        <v>5</v>
      </c>
      <c r="C13" s="35"/>
      <c r="D13" s="36" t="str">
        <f>UPPER(IF($A18="","",VLOOKUP($A18,'[4]ž round robin žrebna lista'!$A$7:$R$128,3)))</f>
        <v>UREK REŠETIČ</v>
      </c>
      <c r="E13" s="36" t="str">
        <f>PROPER(IF($A18="","",VLOOKUP($A18,'[4]ž round robin žrebna lista'!$A$7:$R$128,4)))</f>
        <v>Evita</v>
      </c>
      <c r="F13" s="37" t="str">
        <f>UPPER(IF($A18="","",VLOOKUP($A18,'[4]ž round robin žrebna lista'!$A$7:$R$128,5)))</f>
        <v>TABRE</v>
      </c>
      <c r="G13" s="39" t="s">
        <v>223</v>
      </c>
      <c r="H13" s="39" t="s">
        <v>215</v>
      </c>
      <c r="I13" s="39" t="s">
        <v>219</v>
      </c>
      <c r="J13" s="399" t="s">
        <v>222</v>
      </c>
      <c r="K13" s="38"/>
      <c r="L13" s="40">
        <v>1</v>
      </c>
      <c r="M13" s="396">
        <v>4</v>
      </c>
      <c r="N13" s="4"/>
      <c r="O13" s="10"/>
      <c r="P13" s="10"/>
      <c r="Q13" s="10"/>
      <c r="R13" s="10"/>
      <c r="S13" s="30"/>
      <c r="T13" s="30"/>
      <c r="U13" s="30"/>
      <c r="V13" s="139"/>
      <c r="W13" s="4"/>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66" customHeight="1" x14ac:dyDescent="0.8">
      <c r="A14" s="54"/>
      <c r="B14" s="34"/>
      <c r="C14" s="35"/>
      <c r="D14" s="392"/>
      <c r="E14" s="392"/>
      <c r="F14" s="392"/>
      <c r="G14" s="39"/>
      <c r="H14" s="39"/>
      <c r="I14" s="39"/>
      <c r="J14" s="392"/>
      <c r="K14" s="40"/>
      <c r="L14" s="38"/>
      <c r="M14" s="397"/>
      <c r="N14" s="4"/>
      <c r="O14" s="10"/>
      <c r="P14" s="10"/>
      <c r="Q14" s="10"/>
      <c r="R14" s="10"/>
      <c r="S14" s="30"/>
      <c r="T14" s="30"/>
      <c r="U14" s="30"/>
      <c r="V14" s="139"/>
      <c r="W14" s="4"/>
      <c r="X14" s="10"/>
      <c r="Y14" s="10"/>
      <c r="Z14" s="10"/>
      <c r="AA14" s="10"/>
      <c r="AB14" s="30"/>
      <c r="AC14" s="30"/>
      <c r="AD14" s="30"/>
      <c r="AE14" s="53"/>
      <c r="AF14" s="29"/>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s="32" customFormat="1" ht="40.5" customHeight="1" x14ac:dyDescent="0.55000000000000004">
      <c r="A15" s="62"/>
      <c r="B15" s="62"/>
      <c r="C15" s="27" t="s">
        <v>13</v>
      </c>
      <c r="D15" s="27" t="s">
        <v>14</v>
      </c>
      <c r="E15" s="63" t="s">
        <v>15</v>
      </c>
      <c r="F15" s="27" t="s">
        <v>16</v>
      </c>
      <c r="G15" s="422"/>
      <c r="H15" s="422"/>
      <c r="I15" s="422"/>
      <c r="J15" s="422"/>
      <c r="K15" s="380"/>
      <c r="L15" s="380"/>
      <c r="M15" s="80"/>
      <c r="N15" s="28"/>
      <c r="O15" s="29" t="s">
        <v>13</v>
      </c>
      <c r="P15" s="29" t="s">
        <v>14</v>
      </c>
      <c r="Q15" s="29" t="s">
        <v>15</v>
      </c>
      <c r="R15" s="29" t="s">
        <v>16</v>
      </c>
      <c r="S15" s="30"/>
      <c r="T15" s="28"/>
      <c r="U15" s="28"/>
      <c r="V15" s="28"/>
      <c r="W15" s="28"/>
      <c r="X15" s="29" t="s">
        <v>13</v>
      </c>
      <c r="Y15" s="29" t="s">
        <v>14</v>
      </c>
      <c r="Z15" s="29" t="s">
        <v>15</v>
      </c>
      <c r="AA15" s="29" t="s">
        <v>16</v>
      </c>
      <c r="AB15" s="137"/>
      <c r="AC15" s="137"/>
      <c r="AD15" s="137"/>
      <c r="AE15" s="137"/>
      <c r="AF15" s="31" t="s">
        <v>17</v>
      </c>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row>
    <row r="16" spans="1:255" ht="69" customHeight="1" x14ac:dyDescent="0.5">
      <c r="A16" s="33">
        <v>3</v>
      </c>
      <c r="B16" s="34">
        <v>1</v>
      </c>
      <c r="C16" s="35" t="str">
        <f>UPPER(IF($A16="","",VLOOKUP($A16,'[4]ž round robin žrebna lista'!$A$7:$R$128,2)))</f>
        <v/>
      </c>
      <c r="D16" s="390"/>
      <c r="E16" s="390"/>
      <c r="F16" s="390"/>
      <c r="G16" s="38"/>
      <c r="H16" s="39"/>
      <c r="I16" s="39"/>
      <c r="J16" s="39"/>
      <c r="K16" s="40"/>
      <c r="L16" s="40"/>
      <c r="M16" s="80">
        <f>IF($A16="","",VLOOKUP($A16,'[4]ž round robin žrebna lista'!$A$7:$R$128,14))</f>
        <v>0</v>
      </c>
      <c r="N16" s="4">
        <v>1</v>
      </c>
      <c r="O16" s="42" t="str">
        <f>UPPER(IF($A16="","",VLOOKUP($A16,'[4]ž round robin žrebna lista'!$A$7:$R$128,2)))</f>
        <v/>
      </c>
      <c r="P16" s="42" t="str">
        <f>UPPER(IF($A16="","",VLOOKUP($A16,'[4]ž round robin žrebna lista'!$A$7:$R$128,3)))</f>
        <v>KOŠIR</v>
      </c>
      <c r="Q16" s="42" t="str">
        <f>PROPER(IF($A16="","",VLOOKUP($A16,'[4]ž round robin žrebna lista'!$A$7:$R$128,4)))</f>
        <v>Tara</v>
      </c>
      <c r="R16" s="42" t="str">
        <f>UPPER(IF($A16="","",VLOOKUP($A16,'[4]ž round robin žrebna lista'!$A$7:$R$128,5)))</f>
        <v>BR-MB</v>
      </c>
      <c r="S16" s="138"/>
      <c r="T16" s="44"/>
      <c r="U16" s="44"/>
      <c r="V16" s="44"/>
      <c r="W16" s="4">
        <v>1</v>
      </c>
      <c r="X16" s="42" t="str">
        <f>UPPER(IF($A16="","",VLOOKUP($A16,'[4]ž round robin žrebna lista'!$A$7:$R$128,2)))</f>
        <v/>
      </c>
      <c r="Y16" s="42" t="str">
        <f>UPPER(IF($A16="","",VLOOKUP($A16,'[4]ž round robin žrebna lista'!$A$7:$R$128,3)))</f>
        <v>KOŠIR</v>
      </c>
      <c r="Z16" s="42" t="str">
        <f>PROPER(IF($A16="","",VLOOKUP($A16,'[4]ž round robin žrebna lista'!$A$7:$R$128,4)))</f>
        <v>Tara</v>
      </c>
      <c r="AA16" s="42" t="str">
        <f>UPPER(IF($A16="","",VLOOKUP($A16,'[4]ž round robin žrebna lista'!$A$7:$R$128,5)))</f>
        <v>BR-MB</v>
      </c>
      <c r="AB16" s="43"/>
      <c r="AC16" s="44" t="str">
        <f>IF(T16="","",IF(T16="1bb","1bb",IF(T16="2bb","2bb",IF(T16=1,$M17,0))))</f>
        <v/>
      </c>
      <c r="AD16" s="44" t="str">
        <f>IF(U16="","",IF(U16="1bb","1bb",IF(U16="3bb","3bb",IF(U16=1,$M18,0))))</f>
        <v/>
      </c>
      <c r="AE16" s="44" t="str">
        <f>IF(V16="","",IF(V16="1bb","1bb",IF(V16="4bb","4bb",IF(V16=1,$M19,0))))</f>
        <v/>
      </c>
      <c r="AF16" s="45">
        <f>SUM(AC16:AE16)</f>
        <v>0</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row>
    <row r="17" spans="1:255" ht="69" customHeight="1" x14ac:dyDescent="0.5">
      <c r="A17" s="33">
        <v>5</v>
      </c>
      <c r="B17" s="34">
        <v>2</v>
      </c>
      <c r="C17" s="35" t="str">
        <f>UPPER(IF($A17="","",VLOOKUP($A17,'[4]ž round robin žrebna lista'!$A$7:$R$128,2)))</f>
        <v/>
      </c>
      <c r="D17" s="36"/>
      <c r="E17" s="36"/>
      <c r="F17" s="37"/>
      <c r="G17" s="39"/>
      <c r="H17" s="38"/>
      <c r="I17" s="39"/>
      <c r="J17" s="39"/>
      <c r="K17" s="40"/>
      <c r="L17" s="40"/>
      <c r="M17" s="80">
        <f>IF($A17="","",VLOOKUP($A17,'[4]ž round robin žrebna lista'!$A$7:$R$128,14))</f>
        <v>0</v>
      </c>
      <c r="N17" s="4">
        <v>2</v>
      </c>
      <c r="O17" s="42" t="str">
        <f>UPPER(IF($A17="","",VLOOKUP($A17,'[4]ž round robin žrebna lista'!$A$7:$R$128,2)))</f>
        <v/>
      </c>
      <c r="P17" s="42" t="str">
        <f>UPPER(IF($A17="","",VLOOKUP($A17,'[4]ž round robin žrebna lista'!$A$7:$R$128,3)))</f>
        <v>SHEVEREVA</v>
      </c>
      <c r="Q17" s="42" t="str">
        <f>PROPER(IF($A17="","",VLOOKUP($A17,'[4]ž round robin žrebna lista'!$A$7:$R$128,4)))</f>
        <v>Emilia</v>
      </c>
      <c r="R17" s="42" t="str">
        <f>UPPER(IF($A17="","",VLOOKUP($A17,'[4]ž round robin žrebna lista'!$A$7:$R$128,5)))</f>
        <v>TKNET</v>
      </c>
      <c r="S17" s="44"/>
      <c r="T17" s="138"/>
      <c r="U17" s="44"/>
      <c r="V17" s="44"/>
      <c r="W17" s="4">
        <v>2</v>
      </c>
      <c r="X17" s="42" t="str">
        <f>UPPER(IF($A17="","",VLOOKUP($A17,'[4]ž round robin žrebna lista'!$A$7:$R$128,2)))</f>
        <v/>
      </c>
      <c r="Y17" s="42" t="str">
        <f>UPPER(IF($A17="","",VLOOKUP($A17,'[4]ž round robin žrebna lista'!$A$7:$R$128,3)))</f>
        <v>SHEVEREVA</v>
      </c>
      <c r="Z17" s="42" t="str">
        <f>PROPER(IF($A17="","",VLOOKUP($A17,'[4]ž round robin žrebna lista'!$A$7:$R$128,4)))</f>
        <v>Emilia</v>
      </c>
      <c r="AA17" s="42" t="str">
        <f>UPPER(IF($A17="","",VLOOKUP($A17,'[4]ž round robin žrebna lista'!$A$7:$R$128,5)))</f>
        <v>TKNET</v>
      </c>
      <c r="AB17" s="44" t="str">
        <f>IF(S17="","",IF(S17="1bb","1bb",IF(S17="2bb","2bb",IF(S17=1,0,M16))))</f>
        <v/>
      </c>
      <c r="AC17" s="43"/>
      <c r="AD17" s="44" t="str">
        <f>IF(U17="","",IF(U17="2bb","2bb",IF(U17="3bb","3bb",IF(U17=2,M18,0))))</f>
        <v/>
      </c>
      <c r="AE17" s="44" t="str">
        <f>IF(V17="","",IF(V17="2bb","2bb",IF(V17="4bb","4bb",IF(V17=2,M19,0))))</f>
        <v/>
      </c>
      <c r="AF17" s="45">
        <f>SUM(AB17:AE17)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69" customHeight="1" x14ac:dyDescent="0.5">
      <c r="A18" s="33">
        <v>6</v>
      </c>
      <c r="B18" s="34">
        <v>3</v>
      </c>
      <c r="C18" s="35" t="str">
        <f>UPPER(IF($A18="","",VLOOKUP($A18,'[4]ž round robin žrebna lista'!$A$7:$R$128,2)))</f>
        <v/>
      </c>
      <c r="D18" s="390"/>
      <c r="E18" s="390"/>
      <c r="F18" s="390"/>
      <c r="G18" s="39"/>
      <c r="H18" s="39"/>
      <c r="I18" s="38"/>
      <c r="J18" s="39"/>
      <c r="K18" s="40"/>
      <c r="L18" s="40"/>
      <c r="M18" s="80">
        <f>IF($A18="","",VLOOKUP($A18,'[4]ž round robin žrebna lista'!$A$7:$R$128,14))</f>
        <v>0</v>
      </c>
      <c r="N18" s="4">
        <v>3</v>
      </c>
      <c r="O18" s="42" t="str">
        <f>UPPER(IF($A18="","",VLOOKUP($A18,'[4]ž round robin žrebna lista'!$A$7:$R$128,2)))</f>
        <v/>
      </c>
      <c r="P18" s="42" t="str">
        <f>UPPER(IF($A18="","",VLOOKUP($A18,'[4]ž round robin žrebna lista'!$A$7:$R$128,3)))</f>
        <v>UREK REŠETIČ</v>
      </c>
      <c r="Q18" s="42" t="str">
        <f>PROPER(IF($A18="","",VLOOKUP($A18,'[4]ž round robin žrebna lista'!$A$7:$R$128,4)))</f>
        <v>Evita</v>
      </c>
      <c r="R18" s="42" t="str">
        <f>UPPER(IF($A18="","",VLOOKUP($A18,'[4]ž round robin žrebna lista'!$A$7:$R$128,5)))</f>
        <v>TABRE</v>
      </c>
      <c r="S18" s="44"/>
      <c r="T18" s="44"/>
      <c r="U18" s="138"/>
      <c r="V18" s="44"/>
      <c r="W18" s="4">
        <v>3</v>
      </c>
      <c r="X18" s="42" t="str">
        <f>UPPER(IF($A18="","",VLOOKUP($A18,'[4]ž round robin žrebna lista'!$A$7:$R$128,2)))</f>
        <v/>
      </c>
      <c r="Y18" s="42" t="str">
        <f>UPPER(IF($A18="","",VLOOKUP($A18,'[4]ž round robin žrebna lista'!$A$7:$R$128,3)))</f>
        <v>UREK REŠETIČ</v>
      </c>
      <c r="Z18" s="42" t="str">
        <f>PROPER(IF($A18="","",VLOOKUP($A18,'[4]ž round robin žrebna lista'!$A$7:$R$128,4)))</f>
        <v>Evita</v>
      </c>
      <c r="AA18" s="42" t="str">
        <f>UPPER(IF($A18="","",VLOOKUP($A18,'[4]ž round robin žrebna lista'!$A$7:$R$128,5)))</f>
        <v>TABRE</v>
      </c>
      <c r="AB18" s="44" t="str">
        <f>IF(S18="","",IF(S18="1bb","1bb",IF(S18="3bb","3bb",IF(S18=1,0,M16))))</f>
        <v/>
      </c>
      <c r="AC18" s="44" t="str">
        <f>IF(T18="","",IF(T18="2bb","2bb",IF(T18="3bb","3bb",IF(T18=2,0,M17))))</f>
        <v/>
      </c>
      <c r="AD18" s="43"/>
      <c r="AE18" s="44" t="str">
        <f>IF(V18="","",IF(V18="3bb","3bb",IF(V18="4bb","4bb",IF(V18=3,M19,0))))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69" customHeight="1" x14ac:dyDescent="0.5">
      <c r="A19" s="33"/>
      <c r="B19" s="34">
        <v>4</v>
      </c>
      <c r="C19" s="35" t="str">
        <f>UPPER(IF($A19="","",VLOOKUP($A19,'[4]ž round robin žrebna lista'!$A$7:$R$128,2)))</f>
        <v/>
      </c>
      <c r="D19" s="36" t="str">
        <f>UPPER(IF($A19="","",VLOOKUP($A19,'[4]ž round robin žrebna lista'!$A$7:$R$128,3)))</f>
        <v/>
      </c>
      <c r="E19" s="36" t="str">
        <f>PROPER(IF($A19="","",VLOOKUP($A19,'[4]ž round robin žrebna lista'!$A$7:$R$128,4)))</f>
        <v/>
      </c>
      <c r="F19" s="37" t="str">
        <f>UPPER(IF($A19="","",VLOOKUP($A19,'[4]ž round robin žrebna lista'!$A$7:$R$128,5)))</f>
        <v/>
      </c>
      <c r="G19" s="39"/>
      <c r="H19" s="39"/>
      <c r="I19" s="39"/>
      <c r="J19" s="38"/>
      <c r="K19" s="40"/>
      <c r="L19" s="40"/>
      <c r="M19" s="80" t="str">
        <f>IF($A19="","",VLOOKUP($A19,'[4]ž round robin žrebna lista'!$A$7:$R$128,14))</f>
        <v/>
      </c>
      <c r="N19" s="4">
        <v>4</v>
      </c>
      <c r="O19" s="42" t="str">
        <f>UPPER(IF($A19="","",VLOOKUP($A19,'[4]ž round robin žrebna lista'!$A$7:$R$128,2)))</f>
        <v/>
      </c>
      <c r="P19" s="42" t="str">
        <f>UPPER(IF($A19="","",VLOOKUP($A19,'[4]ž round robin žrebna lista'!$A$7:$R$128,3)))</f>
        <v/>
      </c>
      <c r="Q19" s="42" t="str">
        <f>PROPER(IF($A19="","",VLOOKUP($A19,'[4]ž round robin žrebna lista'!$A$7:$R$128,4)))</f>
        <v/>
      </c>
      <c r="R19" s="42" t="str">
        <f>UPPER(IF($A19="","",VLOOKUP($A19,'[4]ž round robin žrebna lista'!$A$7:$R$128,5)))</f>
        <v/>
      </c>
      <c r="S19" s="44"/>
      <c r="T19" s="44"/>
      <c r="U19" s="44"/>
      <c r="V19" s="138"/>
      <c r="W19" s="4">
        <v>4</v>
      </c>
      <c r="X19" s="42" t="str">
        <f>UPPER(IF($A19="","",VLOOKUP($A19,'[4]ž round robin žrebna lista'!$A$7:$R$128,2)))</f>
        <v/>
      </c>
      <c r="Y19" s="42" t="str">
        <f>UPPER(IF($A19="","",VLOOKUP($A19,'[4]ž round robin žrebna lista'!$A$7:$R$128,3)))</f>
        <v/>
      </c>
      <c r="Z19" s="42" t="str">
        <f>PROPER(IF($A19="","",VLOOKUP($A19,'[4]ž round robin žrebna lista'!$A$7:$R$128,4)))</f>
        <v/>
      </c>
      <c r="AA19" s="42" t="str">
        <f>UPPER(IF($A19="","",VLOOKUP($A19,'[4]ž round robin žrebna lista'!$A$7:$R$128,5)))</f>
        <v/>
      </c>
      <c r="AB19" s="44" t="str">
        <f>IF(S19="","",IF(S19="1bb","1bb",IF(S19="4bb","4bb",IF(S19=1,0,M16))))</f>
        <v/>
      </c>
      <c r="AC19" s="44" t="str">
        <f>IF(T19="","",IF(T19="2bb","2bb",IF(T19="4bb","4bb",IF(T19=2,0,M17))))</f>
        <v/>
      </c>
      <c r="AD19" s="44" t="str">
        <f>IF(U19="","",IF(U19="3bb","3bb",IF(U19="4bb","4bb",IF(U19=3,0,M18))))</f>
        <v/>
      </c>
      <c r="AE19" s="43"/>
      <c r="AF19" s="45">
        <f>SUM(AB19:AD19)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25.5" customHeight="1" x14ac:dyDescent="0.5">
      <c r="A20" s="54"/>
      <c r="B20" s="55"/>
      <c r="C20" s="56"/>
      <c r="D20" s="57"/>
      <c r="E20" s="57"/>
      <c r="F20" s="58"/>
      <c r="G20" s="59"/>
      <c r="H20" s="59"/>
      <c r="I20" s="59"/>
      <c r="J20" s="60"/>
      <c r="K20" s="61"/>
      <c r="L20" s="61"/>
      <c r="N20" s="4"/>
      <c r="O20" s="10"/>
      <c r="P20" s="10"/>
      <c r="Q20" s="10"/>
      <c r="R20" s="10"/>
      <c r="S20" s="30"/>
      <c r="T20" s="30"/>
      <c r="U20" s="30"/>
      <c r="V20" s="139"/>
      <c r="W20" s="4"/>
      <c r="X20" s="10"/>
      <c r="Y20" s="10"/>
      <c r="Z20" s="10"/>
      <c r="AA20" s="10"/>
      <c r="AB20" s="30"/>
      <c r="AC20" s="30"/>
      <c r="AD20" s="30"/>
      <c r="AE20" s="53"/>
      <c r="AF20" s="29"/>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79.5" customHeight="1" x14ac:dyDescent="0.55000000000000004">
      <c r="A21" s="434"/>
      <c r="B21" s="434"/>
      <c r="C21" s="435"/>
      <c r="D21" s="435"/>
      <c r="E21" s="1"/>
      <c r="F21" s="65" t="s">
        <v>20</v>
      </c>
      <c r="G21" s="66"/>
      <c r="H21" s="66"/>
      <c r="I21" s="66"/>
      <c r="J21" s="67" t="s">
        <v>21</v>
      </c>
      <c r="K21" s="436"/>
      <c r="L21" s="436"/>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s="26" customFormat="1" ht="50.1" customHeight="1" x14ac:dyDescent="0.55000000000000004">
      <c r="A22" s="434"/>
      <c r="B22" s="434"/>
      <c r="C22" s="68" t="s">
        <v>22</v>
      </c>
      <c r="D22" s="1"/>
      <c r="E22" s="1"/>
      <c r="F22" s="69" t="s">
        <v>23</v>
      </c>
      <c r="G22" s="437" t="str">
        <f>'[4]vnos podatkov'!$E$10</f>
        <v>ANJA REGENT</v>
      </c>
      <c r="H22" s="437" t="str">
        <f>'[4]vnos podatkov'!$E$10</f>
        <v>ANJA REGENT</v>
      </c>
      <c r="I22" s="437" t="str">
        <f>'[4]vnos podatkov'!$E$10</f>
        <v>ANJA REGENT</v>
      </c>
      <c r="J22" s="67" t="s">
        <v>21</v>
      </c>
      <c r="K22" s="433"/>
      <c r="L22" s="433"/>
      <c r="M22" s="80"/>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row>
    <row r="23" spans="1:255" ht="50.1" customHeight="1" x14ac:dyDescent="0.55000000000000004">
      <c r="A23" s="434"/>
      <c r="B23" s="434"/>
      <c r="C23" s="71" t="s">
        <v>24</v>
      </c>
      <c r="D23" s="1"/>
      <c r="E23" s="1"/>
      <c r="F23" s="65" t="s">
        <v>51</v>
      </c>
      <c r="G23" s="437"/>
      <c r="H23" s="437"/>
      <c r="I23" s="437"/>
      <c r="J23" s="67" t="s">
        <v>21</v>
      </c>
      <c r="K23" s="433"/>
      <c r="L23" s="433"/>
    </row>
    <row r="24" spans="1:255" x14ac:dyDescent="0.4">
      <c r="A24" s="434"/>
      <c r="B24" s="434"/>
      <c r="C24" s="434"/>
      <c r="D24" s="434"/>
      <c r="E24" s="434"/>
      <c r="F24" s="434"/>
      <c r="G24" s="434"/>
      <c r="H24" s="434"/>
      <c r="I24" s="434"/>
      <c r="J24" s="434"/>
      <c r="K24" s="434"/>
      <c r="L24" s="434"/>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73"/>
      <c r="CI24" s="73"/>
      <c r="CJ24" s="73"/>
      <c r="CK24" s="73"/>
      <c r="CL24" s="73"/>
      <c r="CM24" s="73"/>
      <c r="CN24" s="73"/>
      <c r="CO24" s="73"/>
      <c r="CP24" s="73"/>
      <c r="CQ24" s="73"/>
      <c r="CR24" s="73"/>
      <c r="CS24" s="73"/>
      <c r="CT24" s="73"/>
      <c r="CU24" s="73"/>
      <c r="CV24" s="73"/>
      <c r="CW24" s="73"/>
      <c r="CX24" s="73"/>
      <c r="CY24" s="73"/>
      <c r="CZ24" s="73"/>
      <c r="DA24" s="73"/>
      <c r="DB24" s="73"/>
      <c r="DC24" s="73"/>
      <c r="DD24" s="73"/>
      <c r="DE24" s="73"/>
      <c r="DF24" s="73"/>
      <c r="DG24" s="73"/>
      <c r="DH24" s="73"/>
      <c r="DI24" s="73"/>
      <c r="DJ24" s="73"/>
      <c r="DK24" s="73"/>
      <c r="DL24" s="73"/>
      <c r="DM24" s="73"/>
      <c r="DN24" s="73"/>
      <c r="DO24" s="73"/>
      <c r="DP24" s="73"/>
      <c r="DQ24" s="73"/>
      <c r="DR24" s="73"/>
      <c r="DS24" s="73"/>
      <c r="DT24" s="73"/>
      <c r="DU24" s="73"/>
      <c r="DV24" s="73"/>
      <c r="DW24" s="73"/>
      <c r="DX24" s="73"/>
      <c r="DY24" s="73"/>
      <c r="DZ24" s="73"/>
      <c r="EA24" s="73"/>
      <c r="EB24" s="73"/>
      <c r="EC24" s="73"/>
      <c r="ED24" s="73"/>
      <c r="EE24" s="73"/>
      <c r="EF24" s="73"/>
      <c r="EG24" s="73"/>
      <c r="EH24" s="73"/>
      <c r="EI24" s="73"/>
      <c r="EJ24" s="73"/>
      <c r="EK24" s="73"/>
      <c r="EL24" s="73"/>
      <c r="EM24" s="73"/>
      <c r="EN24" s="73"/>
      <c r="EO24" s="73"/>
      <c r="EP24" s="73"/>
      <c r="EQ24" s="73"/>
      <c r="ER24" s="73"/>
      <c r="ES24" s="73"/>
      <c r="ET24" s="73"/>
      <c r="EU24" s="73"/>
      <c r="EV24" s="73"/>
      <c r="EW24" s="73"/>
      <c r="EX24" s="73"/>
      <c r="EY24" s="73"/>
      <c r="EZ24" s="73"/>
      <c r="FA24" s="73"/>
      <c r="FB24" s="73"/>
      <c r="FC24" s="73"/>
      <c r="FD24" s="73"/>
      <c r="FE24" s="73"/>
      <c r="FF24" s="73"/>
      <c r="FG24" s="73"/>
      <c r="FH24" s="73"/>
      <c r="FI24" s="73"/>
      <c r="FJ24" s="73"/>
      <c r="FK24" s="73"/>
      <c r="FL24" s="73"/>
      <c r="FM24" s="73"/>
      <c r="FN24" s="73"/>
      <c r="FO24" s="73"/>
      <c r="FP24" s="73"/>
      <c r="FQ24" s="73"/>
      <c r="FR24" s="73"/>
      <c r="FS24" s="73"/>
      <c r="FT24" s="73"/>
      <c r="FU24" s="73"/>
      <c r="FV24" s="73"/>
      <c r="FW24" s="73"/>
      <c r="FX24" s="73"/>
      <c r="FY24" s="73"/>
      <c r="FZ24" s="73"/>
      <c r="GA24" s="73"/>
      <c r="GB24" s="73"/>
      <c r="GC24" s="73"/>
      <c r="GD24" s="73"/>
      <c r="GE24" s="73"/>
      <c r="GF24" s="73"/>
      <c r="GG24" s="73"/>
      <c r="GH24" s="73"/>
      <c r="GI24" s="73"/>
      <c r="GJ24" s="73"/>
      <c r="GK24" s="73"/>
      <c r="GL24" s="73"/>
      <c r="GM24" s="73"/>
      <c r="GN24" s="73"/>
      <c r="GO24" s="73"/>
      <c r="GP24" s="73"/>
      <c r="GQ24" s="73"/>
      <c r="GR24" s="73"/>
      <c r="GS24" s="73"/>
      <c r="GT24" s="73"/>
      <c r="GU24" s="73"/>
      <c r="GV24" s="73"/>
      <c r="GW24" s="73"/>
      <c r="GX24" s="73"/>
      <c r="GY24" s="73"/>
      <c r="GZ24" s="73"/>
      <c r="HA24" s="73"/>
      <c r="HB24" s="73"/>
      <c r="HC24" s="73"/>
      <c r="HD24" s="73"/>
      <c r="HE24" s="73"/>
      <c r="HF24" s="73"/>
      <c r="HG24" s="73"/>
      <c r="HH24" s="73"/>
      <c r="HI24" s="73"/>
      <c r="HJ24" s="73"/>
      <c r="HK24" s="73"/>
      <c r="HL24" s="73"/>
      <c r="HM24" s="73"/>
      <c r="HN24" s="73"/>
      <c r="HO24" s="73"/>
      <c r="HP24" s="73"/>
      <c r="HQ24" s="73"/>
      <c r="HR24" s="73"/>
      <c r="HS24" s="73"/>
      <c r="HT24" s="73"/>
      <c r="HU24" s="73"/>
      <c r="HV24" s="73"/>
      <c r="HW24" s="73"/>
      <c r="HX24" s="73"/>
      <c r="HY24" s="73"/>
      <c r="HZ24" s="73"/>
      <c r="IA24" s="73"/>
      <c r="IB24" s="73"/>
      <c r="IC24" s="73"/>
      <c r="ID24" s="73"/>
      <c r="IE24" s="73"/>
      <c r="IF24" s="73"/>
      <c r="IG24" s="73"/>
      <c r="IH24" s="73"/>
      <c r="II24" s="73"/>
      <c r="IJ24" s="73"/>
      <c r="IK24" s="73"/>
      <c r="IL24" s="73"/>
      <c r="IM24" s="73"/>
      <c r="IN24" s="73"/>
      <c r="IO24" s="73"/>
      <c r="IP24" s="73"/>
      <c r="IQ24" s="73"/>
      <c r="IR24" s="73"/>
      <c r="IS24" s="73"/>
      <c r="IT24" s="73"/>
      <c r="IU24" s="73"/>
    </row>
    <row r="25" spans="1:255" s="26" customFormat="1" ht="30.6" x14ac:dyDescent="0.55000000000000004">
      <c r="A25" s="68"/>
      <c r="B25" s="68"/>
      <c r="C25" s="68"/>
      <c r="D25" s="68"/>
      <c r="E25" s="68"/>
      <c r="F25" s="5"/>
      <c r="G25" s="68"/>
      <c r="H25" s="68"/>
      <c r="I25" s="68"/>
      <c r="J25" s="68"/>
      <c r="K25" s="68"/>
      <c r="L25" s="68"/>
      <c r="M25" s="141"/>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row>
    <row r="26" spans="1:255" x14ac:dyDescent="0.4">
      <c r="A26" s="76"/>
      <c r="B26" s="77"/>
      <c r="C26" s="77"/>
      <c r="D26" s="77"/>
      <c r="E26" s="77"/>
      <c r="F26" s="77"/>
      <c r="G26" s="77"/>
      <c r="H26" s="77"/>
      <c r="I26" s="77"/>
      <c r="J26" s="77"/>
      <c r="K26" s="77"/>
      <c r="L26" s="77"/>
      <c r="M26" s="141"/>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73"/>
      <c r="CI26" s="73"/>
      <c r="CJ26" s="73"/>
      <c r="CK26" s="73"/>
      <c r="CL26" s="73"/>
      <c r="CM26" s="73"/>
      <c r="CN26" s="73"/>
      <c r="CO26" s="73"/>
      <c r="CP26" s="73"/>
      <c r="CQ26" s="73"/>
      <c r="CR26" s="73"/>
      <c r="CS26" s="73"/>
      <c r="CT26" s="73"/>
      <c r="CU26" s="73"/>
      <c r="CV26" s="73"/>
      <c r="CW26" s="73"/>
      <c r="CX26" s="73"/>
      <c r="CY26" s="73"/>
      <c r="CZ26" s="73"/>
      <c r="DA26" s="73"/>
      <c r="DB26" s="73"/>
      <c r="DC26" s="73"/>
      <c r="DD26" s="73"/>
      <c r="DE26" s="73"/>
      <c r="DF26" s="73"/>
      <c r="DG26" s="73"/>
      <c r="DH26" s="73"/>
      <c r="DI26" s="73"/>
      <c r="DJ26" s="73"/>
      <c r="DK26" s="73"/>
      <c r="DL26" s="73"/>
      <c r="DM26" s="73"/>
      <c r="DN26" s="73"/>
      <c r="DO26" s="73"/>
      <c r="DP26" s="73"/>
      <c r="DQ26" s="73"/>
      <c r="DR26" s="73"/>
      <c r="DS26" s="73"/>
      <c r="DT26" s="73"/>
      <c r="DU26" s="73"/>
      <c r="DV26" s="73"/>
      <c r="DW26" s="73"/>
      <c r="DX26" s="73"/>
      <c r="DY26" s="73"/>
      <c r="DZ26" s="73"/>
      <c r="EA26" s="73"/>
      <c r="EB26" s="73"/>
      <c r="EC26" s="73"/>
      <c r="ED26" s="73"/>
      <c r="EE26" s="73"/>
      <c r="EF26" s="73"/>
      <c r="EG26" s="73"/>
      <c r="EH26" s="73"/>
      <c r="EI26" s="73"/>
      <c r="EJ26" s="73"/>
      <c r="EK26" s="73"/>
      <c r="EL26" s="73"/>
      <c r="EM26" s="73"/>
      <c r="EN26" s="73"/>
      <c r="EO26" s="73"/>
      <c r="EP26" s="73"/>
      <c r="EQ26" s="73"/>
      <c r="ER26" s="73"/>
      <c r="ES26" s="73"/>
      <c r="ET26" s="73"/>
      <c r="EU26" s="73"/>
      <c r="EV26" s="73"/>
      <c r="EW26" s="73"/>
      <c r="EX26" s="73"/>
      <c r="EY26" s="73"/>
      <c r="EZ26" s="73"/>
      <c r="FA26" s="73"/>
      <c r="FB26" s="73"/>
      <c r="FC26" s="73"/>
      <c r="FD26" s="73"/>
      <c r="FE26" s="73"/>
      <c r="FF26" s="73"/>
      <c r="FG26" s="73"/>
      <c r="FH26" s="73"/>
      <c r="FI26" s="73"/>
      <c r="FJ26" s="73"/>
      <c r="FK26" s="73"/>
      <c r="FL26" s="73"/>
      <c r="FM26" s="73"/>
      <c r="FN26" s="73"/>
      <c r="FO26" s="73"/>
      <c r="FP26" s="73"/>
      <c r="FQ26" s="73"/>
      <c r="FR26" s="73"/>
      <c r="FS26" s="73"/>
      <c r="FT26" s="73"/>
      <c r="FU26" s="73"/>
      <c r="FV26" s="73"/>
      <c r="FW26" s="73"/>
      <c r="FX26" s="73"/>
      <c r="FY26" s="73"/>
      <c r="FZ26" s="73"/>
      <c r="GA26" s="73"/>
      <c r="GB26" s="73"/>
      <c r="GC26" s="73"/>
      <c r="GD26" s="73"/>
      <c r="GE26" s="73"/>
      <c r="GF26" s="73"/>
      <c r="GG26" s="73"/>
      <c r="GH26" s="73"/>
      <c r="GI26" s="73"/>
      <c r="GJ26" s="73"/>
      <c r="GK26" s="73"/>
      <c r="GL26" s="73"/>
      <c r="GM26" s="73"/>
      <c r="GN26" s="73"/>
      <c r="GO26" s="73"/>
      <c r="GP26" s="73"/>
      <c r="GQ26" s="73"/>
      <c r="GR26" s="73"/>
      <c r="GS26" s="73"/>
      <c r="GT26" s="73"/>
      <c r="GU26" s="73"/>
      <c r="GV26" s="73"/>
      <c r="GW26" s="73"/>
      <c r="GX26" s="73"/>
      <c r="GY26" s="73"/>
      <c r="GZ26" s="73"/>
      <c r="HA26" s="73"/>
      <c r="HB26" s="73"/>
      <c r="HC26" s="73"/>
      <c r="HD26" s="73"/>
      <c r="HE26" s="73"/>
      <c r="HF26" s="73"/>
      <c r="HG26" s="73"/>
      <c r="HH26" s="73"/>
      <c r="HI26" s="73"/>
      <c r="HJ26" s="73"/>
      <c r="HK26" s="73"/>
      <c r="HL26" s="73"/>
      <c r="HM26" s="73"/>
      <c r="HN26" s="73"/>
      <c r="HO26" s="73"/>
      <c r="HP26" s="73"/>
      <c r="HQ26" s="73"/>
      <c r="HR26" s="73"/>
      <c r="HS26" s="73"/>
      <c r="HT26" s="73"/>
      <c r="HU26" s="73"/>
      <c r="HV26" s="73"/>
      <c r="HW26" s="73"/>
      <c r="HX26" s="73"/>
      <c r="HY26" s="73"/>
      <c r="HZ26" s="73"/>
      <c r="IA26" s="73"/>
      <c r="IB26" s="73"/>
      <c r="IC26" s="73"/>
      <c r="ID26" s="73"/>
      <c r="IE26" s="73"/>
      <c r="IF26" s="73"/>
      <c r="IG26" s="73"/>
      <c r="IH26" s="73"/>
      <c r="II26" s="73"/>
      <c r="IJ26" s="73"/>
      <c r="IK26" s="73"/>
      <c r="IL26" s="73"/>
      <c r="IM26" s="73"/>
      <c r="IN26" s="73"/>
      <c r="IO26" s="73"/>
      <c r="IP26" s="73"/>
      <c r="IQ26" s="73"/>
      <c r="IR26" s="73"/>
      <c r="IS26" s="73"/>
      <c r="IT26" s="73"/>
      <c r="IU26" s="73"/>
    </row>
    <row r="27" spans="1:255" x14ac:dyDescent="0.4">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x14ac:dyDescent="0.4">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row>
    <row r="29" spans="1:255" ht="30" x14ac:dyDescent="0.5">
      <c r="J29" s="81"/>
      <c r="K29" s="81"/>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row>
    <row r="30" spans="1:255" ht="30" x14ac:dyDescent="0.5">
      <c r="J30" s="81"/>
      <c r="K30" s="81"/>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row>
    <row r="31" spans="1:255" ht="30" x14ac:dyDescent="0.5">
      <c r="J31" s="81"/>
      <c r="K31" s="81"/>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row>
    <row r="32" spans="1:255" ht="30" x14ac:dyDescent="0.5">
      <c r="J32" s="81"/>
      <c r="K32" s="81"/>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row>
    <row r="33" spans="10:255" ht="30" x14ac:dyDescent="0.5">
      <c r="J33" s="81"/>
      <c r="K33" s="81"/>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0:255" ht="30" x14ac:dyDescent="0.5">
      <c r="J34" s="81"/>
      <c r="K34" s="81"/>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0:255" ht="30" x14ac:dyDescent="0.5">
      <c r="J35" s="81"/>
      <c r="K35" s="81"/>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0:255" ht="30" x14ac:dyDescent="0.5">
      <c r="J36" s="81"/>
      <c r="K36" s="81"/>
      <c r="N36" s="82"/>
      <c r="O36" s="82"/>
      <c r="P36" s="82"/>
      <c r="Q36" s="82"/>
      <c r="R36" s="82"/>
      <c r="S36" s="82"/>
      <c r="T36" s="82"/>
    </row>
    <row r="37" spans="10:255" ht="30" x14ac:dyDescent="0.5">
      <c r="J37" s="81"/>
      <c r="K37" s="81"/>
      <c r="N37" s="82"/>
      <c r="O37" s="82"/>
      <c r="P37" s="82"/>
      <c r="Q37" s="82"/>
      <c r="R37" s="82"/>
      <c r="S37" s="82"/>
      <c r="T37" s="82"/>
    </row>
    <row r="38" spans="10:255" ht="30" x14ac:dyDescent="0.5">
      <c r="J38" s="81"/>
      <c r="K38" s="81"/>
      <c r="N38" s="82"/>
      <c r="O38" s="82"/>
      <c r="P38" s="82"/>
      <c r="Q38" s="82"/>
      <c r="R38" s="82"/>
      <c r="S38" s="82"/>
      <c r="T38" s="82"/>
    </row>
    <row r="39" spans="10:255" ht="30" x14ac:dyDescent="0.5">
      <c r="J39" s="81"/>
      <c r="K39" s="81"/>
      <c r="N39" s="82"/>
      <c r="O39" s="82"/>
      <c r="P39" s="82"/>
      <c r="Q39" s="82"/>
      <c r="R39" s="82"/>
      <c r="S39" s="82"/>
      <c r="T39" s="82"/>
    </row>
    <row r="40" spans="10:255" ht="30" x14ac:dyDescent="0.5">
      <c r="J40" s="81"/>
      <c r="K40" s="81"/>
      <c r="N40" s="82"/>
      <c r="O40" s="82"/>
      <c r="P40" s="82"/>
      <c r="Q40" s="82"/>
      <c r="R40" s="82"/>
      <c r="S40" s="82"/>
      <c r="T40" s="82"/>
    </row>
    <row r="41" spans="10:255" ht="30" x14ac:dyDescent="0.5">
      <c r="J41" s="81"/>
      <c r="K41" s="81"/>
      <c r="N41" s="82"/>
      <c r="O41" s="82"/>
      <c r="P41" s="82"/>
      <c r="Q41" s="82"/>
      <c r="R41" s="82"/>
      <c r="S41" s="82"/>
      <c r="T41" s="82"/>
    </row>
    <row r="42" spans="10:255" ht="30" x14ac:dyDescent="0.5">
      <c r="J42" s="81"/>
      <c r="K42" s="81"/>
      <c r="N42" s="82"/>
      <c r="O42" s="82"/>
      <c r="P42" s="82"/>
      <c r="Q42" s="82"/>
      <c r="R42" s="82"/>
      <c r="S42" s="82"/>
      <c r="T42" s="82"/>
    </row>
    <row r="43" spans="10:255" ht="30" x14ac:dyDescent="0.5">
      <c r="J43" s="81"/>
      <c r="K43" s="81"/>
      <c r="N43" s="82"/>
      <c r="O43" s="82"/>
      <c r="P43" s="82"/>
      <c r="Q43" s="82"/>
      <c r="R43" s="82"/>
      <c r="S43" s="82"/>
      <c r="T43" s="82"/>
    </row>
    <row r="44" spans="10:255" ht="30" x14ac:dyDescent="0.5">
      <c r="J44" s="81"/>
      <c r="K44" s="81"/>
      <c r="N44" s="82"/>
      <c r="O44" s="82"/>
      <c r="P44" s="82"/>
      <c r="Q44" s="82"/>
      <c r="R44" s="82"/>
      <c r="S44" s="82"/>
      <c r="T44" s="82"/>
    </row>
    <row r="45" spans="10:255" ht="30" x14ac:dyDescent="0.5">
      <c r="J45" s="81"/>
      <c r="K45" s="81"/>
      <c r="N45" s="82"/>
      <c r="O45" s="82"/>
      <c r="P45" s="82"/>
      <c r="Q45" s="82"/>
      <c r="R45" s="82"/>
      <c r="S45" s="82"/>
      <c r="T45" s="82"/>
    </row>
    <row r="46" spans="10:255" ht="30" x14ac:dyDescent="0.5">
      <c r="J46" s="81"/>
      <c r="K46" s="81"/>
      <c r="N46" s="82"/>
      <c r="O46" s="82"/>
      <c r="P46" s="82"/>
      <c r="Q46" s="82"/>
      <c r="R46" s="82"/>
      <c r="S46" s="82"/>
      <c r="T46" s="82"/>
    </row>
    <row r="47" spans="10:255" ht="30" x14ac:dyDescent="0.5">
      <c r="J47" s="81"/>
      <c r="K47" s="81"/>
      <c r="N47" s="82"/>
      <c r="O47" s="82"/>
      <c r="P47" s="82"/>
      <c r="Q47" s="82"/>
      <c r="R47" s="82"/>
      <c r="S47" s="82"/>
      <c r="T47" s="82"/>
    </row>
    <row r="48" spans="10:255" ht="30" x14ac:dyDescent="0.5">
      <c r="J48" s="81"/>
      <c r="K48" s="81"/>
      <c r="N48" s="82"/>
      <c r="O48" s="82"/>
      <c r="P48" s="82"/>
      <c r="Q48" s="82"/>
      <c r="R48" s="82"/>
      <c r="S48" s="82"/>
      <c r="T48" s="82"/>
    </row>
    <row r="49" spans="10:20" ht="30" x14ac:dyDescent="0.5">
      <c r="J49" s="81"/>
      <c r="K49" s="81"/>
      <c r="N49" s="82"/>
      <c r="O49" s="82"/>
      <c r="P49" s="82"/>
      <c r="Q49" s="82"/>
      <c r="R49" s="82"/>
      <c r="S49" s="82"/>
      <c r="T49" s="82"/>
    </row>
    <row r="50" spans="10:20" ht="30" x14ac:dyDescent="0.5">
      <c r="J50" s="81"/>
      <c r="K50" s="81"/>
      <c r="N50" s="82"/>
      <c r="O50" s="82"/>
      <c r="P50" s="82"/>
      <c r="Q50" s="82"/>
      <c r="R50" s="82"/>
      <c r="S50" s="82"/>
      <c r="T50" s="82"/>
    </row>
    <row r="51" spans="10:20" ht="30" x14ac:dyDescent="0.5">
      <c r="J51" s="81"/>
      <c r="K51" s="81"/>
      <c r="N51" s="82"/>
      <c r="O51" s="82"/>
      <c r="P51" s="82"/>
      <c r="Q51" s="82"/>
      <c r="R51" s="82"/>
      <c r="S51" s="82"/>
      <c r="T51" s="82"/>
    </row>
    <row r="52" spans="10:20" ht="30" x14ac:dyDescent="0.5">
      <c r="J52" s="81"/>
      <c r="K52" s="81"/>
      <c r="N52" s="82"/>
      <c r="O52" s="82"/>
      <c r="P52" s="82"/>
      <c r="Q52" s="82"/>
      <c r="R52" s="82"/>
      <c r="S52" s="82"/>
      <c r="T52" s="82"/>
    </row>
    <row r="53" spans="10:20" ht="30" x14ac:dyDescent="0.5">
      <c r="J53" s="81"/>
      <c r="K53" s="81"/>
      <c r="N53" s="82"/>
      <c r="O53" s="82"/>
      <c r="P53" s="82"/>
      <c r="Q53" s="82"/>
      <c r="R53" s="82"/>
      <c r="S53" s="82"/>
      <c r="T53" s="82"/>
    </row>
    <row r="54" spans="10:20" ht="30" x14ac:dyDescent="0.5">
      <c r="J54" s="81"/>
      <c r="K54" s="81"/>
      <c r="N54" s="82"/>
      <c r="O54" s="82"/>
      <c r="P54" s="82"/>
      <c r="Q54" s="82"/>
      <c r="R54" s="82"/>
      <c r="S54" s="82"/>
      <c r="T54" s="82"/>
    </row>
    <row r="55" spans="10:20" ht="30" x14ac:dyDescent="0.5">
      <c r="J55" s="81"/>
      <c r="K55" s="81"/>
      <c r="N55" s="82"/>
      <c r="O55" s="82"/>
      <c r="P55" s="82"/>
      <c r="Q55" s="82"/>
      <c r="R55" s="82"/>
      <c r="S55" s="82"/>
      <c r="T55" s="82"/>
    </row>
    <row r="56" spans="10:20" ht="30" x14ac:dyDescent="0.5">
      <c r="J56" s="81"/>
      <c r="K56" s="81"/>
      <c r="N56" s="82"/>
      <c r="O56" s="82"/>
      <c r="P56" s="82"/>
      <c r="Q56" s="82"/>
      <c r="R56" s="82"/>
      <c r="S56" s="82"/>
      <c r="T56" s="82"/>
    </row>
    <row r="57" spans="10:20" ht="30" x14ac:dyDescent="0.5">
      <c r="J57" s="81"/>
      <c r="K57" s="81"/>
      <c r="N57" s="82"/>
      <c r="O57" s="82"/>
      <c r="P57" s="82"/>
      <c r="Q57" s="82"/>
      <c r="R57" s="82"/>
      <c r="S57" s="82"/>
      <c r="T57" s="82"/>
    </row>
    <row r="58" spans="10:20" ht="30" x14ac:dyDescent="0.5">
      <c r="J58" s="81"/>
      <c r="K58" s="81"/>
      <c r="N58" s="82"/>
      <c r="O58" s="82"/>
      <c r="P58" s="82"/>
      <c r="Q58" s="82"/>
      <c r="R58" s="82"/>
      <c r="S58" s="82"/>
      <c r="T58" s="82"/>
    </row>
    <row r="59" spans="10:20" ht="30" x14ac:dyDescent="0.5">
      <c r="J59" s="81"/>
      <c r="K59" s="81"/>
      <c r="N59" s="82"/>
      <c r="O59" s="82"/>
      <c r="P59" s="82"/>
      <c r="Q59" s="82"/>
      <c r="R59" s="82"/>
      <c r="S59" s="82"/>
      <c r="T59" s="82"/>
    </row>
    <row r="60" spans="10:20" ht="30" x14ac:dyDescent="0.5">
      <c r="J60" s="81"/>
      <c r="K60" s="81"/>
      <c r="N60" s="82"/>
      <c r="O60" s="82"/>
      <c r="P60" s="82"/>
      <c r="Q60" s="82"/>
      <c r="R60" s="82"/>
      <c r="S60" s="82"/>
      <c r="T60" s="82"/>
    </row>
    <row r="61" spans="10:20" ht="30" x14ac:dyDescent="0.5">
      <c r="J61" s="81"/>
      <c r="K61" s="81"/>
      <c r="N61" s="82"/>
      <c r="O61" s="82"/>
      <c r="P61" s="82"/>
      <c r="Q61" s="82"/>
      <c r="R61" s="82"/>
      <c r="S61" s="82"/>
      <c r="T61" s="82"/>
    </row>
    <row r="62" spans="10:20" ht="30" x14ac:dyDescent="0.5">
      <c r="J62" s="81"/>
      <c r="K62" s="81"/>
      <c r="N62" s="82"/>
      <c r="O62" s="82"/>
      <c r="P62" s="82"/>
      <c r="Q62" s="82"/>
      <c r="R62" s="82"/>
      <c r="S62" s="82"/>
      <c r="T62" s="82"/>
    </row>
    <row r="63" spans="10:20" ht="30" x14ac:dyDescent="0.5">
      <c r="J63" s="81"/>
      <c r="K63" s="81"/>
      <c r="N63" s="82"/>
      <c r="O63" s="82"/>
      <c r="P63" s="82"/>
      <c r="Q63" s="82"/>
      <c r="R63" s="82"/>
      <c r="S63" s="82"/>
      <c r="T63" s="82"/>
    </row>
    <row r="64" spans="10:20" ht="30" x14ac:dyDescent="0.5">
      <c r="J64" s="81"/>
      <c r="K64" s="81"/>
      <c r="N64" s="82"/>
      <c r="O64" s="82"/>
      <c r="P64" s="82"/>
      <c r="Q64" s="82"/>
      <c r="R64" s="82"/>
      <c r="S64" s="82"/>
      <c r="T64" s="82"/>
    </row>
    <row r="65" spans="10:20" ht="30" x14ac:dyDescent="0.5">
      <c r="J65" s="81"/>
      <c r="K65" s="81"/>
      <c r="N65" s="82"/>
      <c r="O65" s="82"/>
      <c r="P65" s="82"/>
      <c r="Q65" s="82"/>
      <c r="R65" s="82"/>
      <c r="S65" s="82"/>
      <c r="T65" s="82"/>
    </row>
    <row r="66" spans="10:20" ht="30" x14ac:dyDescent="0.5">
      <c r="J66" s="81"/>
      <c r="K66" s="81"/>
      <c r="N66" s="82"/>
      <c r="O66" s="82"/>
      <c r="P66" s="82"/>
      <c r="Q66" s="82"/>
      <c r="R66" s="82"/>
      <c r="S66" s="82"/>
      <c r="T66" s="82"/>
    </row>
    <row r="67" spans="10:20" ht="30" x14ac:dyDescent="0.5">
      <c r="J67" s="81"/>
      <c r="K67" s="81"/>
      <c r="N67" s="82"/>
      <c r="O67" s="82"/>
      <c r="P67" s="82"/>
      <c r="Q67" s="82"/>
      <c r="R67" s="82"/>
      <c r="S67" s="82"/>
      <c r="T67" s="82"/>
    </row>
    <row r="68" spans="10:20" ht="30" x14ac:dyDescent="0.5">
      <c r="J68" s="81"/>
      <c r="K68" s="81"/>
      <c r="N68" s="82"/>
      <c r="O68" s="82"/>
      <c r="P68" s="82"/>
      <c r="Q68" s="82"/>
      <c r="R68" s="82"/>
      <c r="S68" s="82"/>
      <c r="T68" s="82"/>
    </row>
    <row r="69" spans="10:20" ht="30" x14ac:dyDescent="0.5">
      <c r="J69" s="81"/>
      <c r="K69" s="81"/>
      <c r="N69" s="82"/>
      <c r="O69" s="82"/>
      <c r="P69" s="82"/>
      <c r="Q69" s="82"/>
      <c r="R69" s="82"/>
      <c r="S69" s="82"/>
      <c r="T69" s="82"/>
    </row>
    <row r="70" spans="10:20" ht="30" x14ac:dyDescent="0.5">
      <c r="J70" s="81"/>
      <c r="K70" s="81"/>
      <c r="N70" s="82"/>
      <c r="O70" s="82"/>
      <c r="P70" s="82"/>
      <c r="Q70" s="82"/>
      <c r="R70" s="82"/>
      <c r="S70" s="82"/>
      <c r="T70" s="82"/>
    </row>
    <row r="71" spans="10:20" ht="30" x14ac:dyDescent="0.5">
      <c r="J71" s="81"/>
      <c r="K71" s="81"/>
      <c r="N71" s="82"/>
      <c r="O71" s="82"/>
      <c r="P71" s="82"/>
      <c r="Q71" s="82"/>
      <c r="R71" s="82"/>
      <c r="S71" s="82"/>
      <c r="T71" s="82"/>
    </row>
    <row r="72" spans="10:20" ht="30" x14ac:dyDescent="0.5">
      <c r="J72" s="81"/>
      <c r="K72" s="81"/>
      <c r="N72" s="82"/>
      <c r="O72" s="82"/>
      <c r="P72" s="82"/>
      <c r="Q72" s="82"/>
      <c r="R72" s="82"/>
      <c r="S72" s="82"/>
      <c r="T72" s="82"/>
    </row>
    <row r="73" spans="10:20" ht="30" x14ac:dyDescent="0.5">
      <c r="J73" s="81"/>
      <c r="K73" s="81"/>
      <c r="N73" s="82"/>
      <c r="O73" s="82"/>
      <c r="P73" s="82"/>
      <c r="Q73" s="82"/>
      <c r="R73" s="82"/>
      <c r="S73" s="82"/>
      <c r="T73" s="82"/>
    </row>
    <row r="74" spans="10:20" ht="30" x14ac:dyDescent="0.5">
      <c r="J74" s="81"/>
      <c r="K74" s="81"/>
      <c r="N74" s="82"/>
      <c r="O74" s="82"/>
      <c r="P74" s="82"/>
      <c r="Q74" s="82"/>
      <c r="R74" s="82"/>
      <c r="S74" s="82"/>
      <c r="T74" s="82"/>
    </row>
    <row r="75" spans="10:20" ht="30" x14ac:dyDescent="0.5">
      <c r="J75" s="81"/>
      <c r="K75" s="81"/>
      <c r="N75" s="82"/>
      <c r="O75" s="82"/>
      <c r="P75" s="82"/>
      <c r="Q75" s="82"/>
      <c r="R75" s="82"/>
      <c r="S75" s="82"/>
      <c r="T75" s="82"/>
    </row>
    <row r="76" spans="10:20" ht="30" x14ac:dyDescent="0.5">
      <c r="J76" s="81"/>
      <c r="K76" s="81"/>
      <c r="N76" s="82"/>
      <c r="O76" s="82"/>
      <c r="P76" s="82"/>
      <c r="Q76" s="82"/>
      <c r="R76" s="82"/>
      <c r="S76" s="82"/>
      <c r="T76" s="82"/>
    </row>
    <row r="77" spans="10:20" ht="30" x14ac:dyDescent="0.5">
      <c r="J77" s="81"/>
      <c r="K77" s="84"/>
      <c r="N77" s="82"/>
      <c r="O77" s="82"/>
      <c r="P77" s="82"/>
      <c r="Q77" s="82"/>
      <c r="R77" s="82"/>
      <c r="S77" s="82"/>
      <c r="T77" s="82"/>
    </row>
    <row r="78" spans="10:20" ht="30" x14ac:dyDescent="0.5">
      <c r="J78" s="81"/>
      <c r="K78" s="81"/>
      <c r="N78" s="82"/>
      <c r="O78" s="82"/>
      <c r="P78" s="82"/>
      <c r="Q78" s="82"/>
      <c r="R78" s="82"/>
      <c r="S78" s="82"/>
      <c r="T78" s="82"/>
    </row>
    <row r="79" spans="10:20" ht="30" x14ac:dyDescent="0.5">
      <c r="J79" s="81"/>
      <c r="K79" s="81"/>
      <c r="N79" s="82"/>
      <c r="O79" s="82"/>
      <c r="P79" s="82"/>
      <c r="Q79" s="82"/>
      <c r="R79" s="82"/>
      <c r="S79" s="82"/>
      <c r="T79" s="82"/>
    </row>
    <row r="80" spans="10:20" ht="30" x14ac:dyDescent="0.5">
      <c r="J80" s="81"/>
      <c r="K80" s="81"/>
      <c r="N80" s="82"/>
      <c r="O80" s="82"/>
      <c r="P80" s="82"/>
      <c r="Q80" s="82"/>
      <c r="R80" s="82"/>
      <c r="S80" s="82"/>
      <c r="T80" s="82"/>
    </row>
    <row r="81" spans="10:20" ht="30" x14ac:dyDescent="0.5">
      <c r="J81" s="81"/>
      <c r="K81" s="81"/>
      <c r="N81" s="82"/>
      <c r="O81" s="82"/>
      <c r="P81" s="82"/>
      <c r="Q81" s="82"/>
      <c r="R81" s="82"/>
      <c r="S81" s="82"/>
      <c r="T81" s="82"/>
    </row>
    <row r="82" spans="10:20" ht="30" x14ac:dyDescent="0.5">
      <c r="J82" s="81"/>
      <c r="K82" s="81"/>
      <c r="N82" s="82"/>
      <c r="O82" s="82"/>
      <c r="P82" s="82"/>
      <c r="Q82" s="82"/>
      <c r="R82" s="82"/>
      <c r="S82" s="82"/>
      <c r="T82" s="82"/>
    </row>
    <row r="83" spans="10:20" ht="30" x14ac:dyDescent="0.5">
      <c r="J83" s="81"/>
      <c r="K83" s="81"/>
      <c r="N83" s="82"/>
      <c r="O83" s="82"/>
      <c r="P83" s="82"/>
      <c r="Q83" s="82"/>
      <c r="R83" s="82"/>
      <c r="S83" s="82"/>
      <c r="T83" s="82"/>
    </row>
    <row r="84" spans="10:20" ht="30" x14ac:dyDescent="0.5">
      <c r="J84" s="81"/>
      <c r="K84" s="81"/>
      <c r="N84" s="82"/>
      <c r="O84" s="82"/>
      <c r="P84" s="82"/>
      <c r="Q84" s="82"/>
      <c r="R84" s="82"/>
      <c r="S84" s="82"/>
      <c r="T84" s="82"/>
    </row>
    <row r="85" spans="10:20" ht="30" x14ac:dyDescent="0.5">
      <c r="J85" s="81"/>
      <c r="K85" s="81"/>
      <c r="N85" s="82"/>
      <c r="O85" s="82"/>
      <c r="P85" s="82"/>
      <c r="Q85" s="82"/>
      <c r="R85" s="82"/>
      <c r="S85" s="82"/>
      <c r="T85" s="82"/>
    </row>
    <row r="86" spans="10:20" ht="30" x14ac:dyDescent="0.5">
      <c r="J86" s="81"/>
      <c r="K86" s="81"/>
      <c r="N86" s="82"/>
      <c r="O86" s="82"/>
      <c r="P86" s="82"/>
      <c r="Q86" s="82"/>
      <c r="R86" s="82"/>
      <c r="S86" s="82"/>
      <c r="T86" s="82"/>
    </row>
    <row r="87" spans="10:20" ht="30" x14ac:dyDescent="0.5">
      <c r="J87" s="81"/>
      <c r="K87" s="81"/>
      <c r="N87" s="82"/>
      <c r="O87" s="82"/>
      <c r="P87" s="82"/>
      <c r="Q87" s="82"/>
      <c r="R87" s="82"/>
      <c r="S87" s="82"/>
      <c r="T87" s="82"/>
    </row>
    <row r="88" spans="10:20" ht="30" x14ac:dyDescent="0.5">
      <c r="J88" s="81"/>
      <c r="K88" s="81"/>
      <c r="N88" s="82"/>
      <c r="O88" s="82"/>
      <c r="P88" s="82"/>
      <c r="Q88" s="82"/>
      <c r="R88" s="82"/>
      <c r="S88" s="82"/>
      <c r="T88" s="82"/>
    </row>
    <row r="89" spans="10:20" ht="30" x14ac:dyDescent="0.5">
      <c r="J89" s="81"/>
      <c r="K89" s="81"/>
      <c r="N89" s="82"/>
      <c r="O89" s="82"/>
      <c r="P89" s="82"/>
      <c r="Q89" s="82"/>
      <c r="R89" s="82"/>
      <c r="S89" s="82"/>
      <c r="T89" s="82"/>
    </row>
    <row r="90" spans="10:20" ht="30" x14ac:dyDescent="0.5">
      <c r="J90" s="81"/>
      <c r="K90" s="81"/>
      <c r="N90" s="82"/>
      <c r="O90" s="82"/>
      <c r="P90" s="82"/>
      <c r="Q90" s="82"/>
      <c r="R90" s="82"/>
      <c r="S90" s="82"/>
      <c r="T90" s="82"/>
    </row>
    <row r="91" spans="10:20" ht="30" x14ac:dyDescent="0.5">
      <c r="J91" s="81"/>
      <c r="K91" s="81"/>
      <c r="N91" s="82"/>
      <c r="O91" s="82"/>
      <c r="P91" s="82"/>
      <c r="Q91" s="82"/>
      <c r="R91" s="82"/>
      <c r="S91" s="82"/>
      <c r="T91" s="82"/>
    </row>
    <row r="92" spans="10:20" ht="30" x14ac:dyDescent="0.5">
      <c r="J92" s="81"/>
      <c r="K92" s="81"/>
      <c r="N92" s="82"/>
      <c r="O92" s="82"/>
      <c r="P92" s="82"/>
      <c r="Q92" s="82"/>
      <c r="R92" s="82"/>
      <c r="S92" s="82"/>
      <c r="T92" s="82"/>
    </row>
    <row r="93" spans="10:20" ht="30" x14ac:dyDescent="0.5">
      <c r="J93" s="81"/>
      <c r="K93" s="81"/>
      <c r="N93" s="82"/>
      <c r="O93" s="82"/>
      <c r="P93" s="82"/>
      <c r="Q93" s="82"/>
      <c r="R93" s="82"/>
      <c r="S93" s="82"/>
      <c r="T93" s="82"/>
    </row>
    <row r="94" spans="10:20" ht="30" x14ac:dyDescent="0.5">
      <c r="J94" s="81"/>
      <c r="K94" s="81"/>
      <c r="N94" s="82"/>
      <c r="O94" s="82"/>
      <c r="P94" s="82"/>
      <c r="Q94" s="82"/>
      <c r="R94" s="82"/>
      <c r="S94" s="82"/>
      <c r="T94" s="82"/>
    </row>
    <row r="95" spans="10:20" ht="30" x14ac:dyDescent="0.5">
      <c r="J95" s="81"/>
      <c r="K95" s="81"/>
      <c r="N95" s="82"/>
      <c r="O95" s="82"/>
      <c r="P95" s="82"/>
      <c r="Q95" s="82"/>
      <c r="R95" s="82"/>
      <c r="S95" s="82"/>
      <c r="T95" s="82"/>
    </row>
    <row r="96" spans="10:20" ht="30" x14ac:dyDescent="0.5">
      <c r="J96" s="81"/>
      <c r="K96" s="81"/>
      <c r="N96" s="82"/>
      <c r="O96" s="82"/>
      <c r="P96" s="82"/>
      <c r="Q96" s="82"/>
      <c r="R96" s="82"/>
      <c r="S96" s="82"/>
      <c r="T96" s="82"/>
    </row>
    <row r="97" spans="10:20" ht="30" x14ac:dyDescent="0.5">
      <c r="J97" s="81"/>
      <c r="K97" s="81"/>
      <c r="N97" s="82"/>
      <c r="O97" s="82"/>
      <c r="P97" s="82"/>
      <c r="Q97" s="82"/>
      <c r="R97" s="82"/>
      <c r="S97" s="82"/>
      <c r="T97" s="82"/>
    </row>
    <row r="98" spans="10:20" ht="30" x14ac:dyDescent="0.5">
      <c r="J98" s="81"/>
      <c r="K98" s="81"/>
      <c r="N98" s="82"/>
      <c r="O98" s="82"/>
      <c r="P98" s="82"/>
      <c r="Q98" s="82"/>
      <c r="R98" s="82"/>
      <c r="S98" s="82"/>
      <c r="T98" s="82"/>
    </row>
    <row r="99" spans="10:20" ht="30" x14ac:dyDescent="0.5">
      <c r="J99" s="81"/>
      <c r="K99" s="81"/>
      <c r="N99" s="82"/>
      <c r="O99" s="82"/>
      <c r="P99" s="82"/>
      <c r="Q99" s="82"/>
      <c r="R99" s="82"/>
      <c r="S99" s="82"/>
      <c r="T99" s="82"/>
    </row>
    <row r="100" spans="10:20" ht="30" x14ac:dyDescent="0.5">
      <c r="J100" s="81"/>
      <c r="K100" s="81"/>
      <c r="N100" s="82"/>
      <c r="O100" s="82"/>
      <c r="P100" s="82"/>
      <c r="Q100" s="82"/>
      <c r="R100" s="82"/>
      <c r="S100" s="82"/>
      <c r="T100" s="82"/>
    </row>
    <row r="101" spans="10:20" ht="30" x14ac:dyDescent="0.5">
      <c r="J101" s="81"/>
      <c r="K101" s="81"/>
      <c r="N101" s="82"/>
      <c r="O101" s="82"/>
      <c r="P101" s="82"/>
      <c r="Q101" s="82"/>
      <c r="R101" s="82"/>
      <c r="S101" s="82"/>
      <c r="T101" s="82"/>
    </row>
    <row r="102" spans="10:20" ht="30" x14ac:dyDescent="0.5">
      <c r="J102" s="81"/>
      <c r="K102" s="81"/>
      <c r="N102" s="82"/>
      <c r="O102" s="82"/>
      <c r="P102" s="82"/>
      <c r="Q102" s="82"/>
      <c r="R102" s="82"/>
      <c r="S102" s="82"/>
      <c r="T102" s="82"/>
    </row>
    <row r="103" spans="10:20" ht="30" x14ac:dyDescent="0.5">
      <c r="J103" s="81"/>
      <c r="K103" s="81"/>
      <c r="N103" s="82"/>
      <c r="O103" s="82"/>
      <c r="P103" s="82"/>
      <c r="Q103" s="82"/>
      <c r="R103" s="82"/>
      <c r="S103" s="82"/>
      <c r="T103" s="82"/>
    </row>
    <row r="104" spans="10:20" ht="30" x14ac:dyDescent="0.5">
      <c r="J104" s="81"/>
      <c r="K104" s="81"/>
      <c r="N104" s="82"/>
      <c r="O104" s="82"/>
      <c r="P104" s="82"/>
      <c r="Q104" s="82"/>
      <c r="R104" s="82"/>
      <c r="S104" s="82"/>
      <c r="T104" s="82"/>
    </row>
    <row r="105" spans="10:20" ht="30" x14ac:dyDescent="0.5">
      <c r="J105" s="81"/>
      <c r="K105" s="81"/>
      <c r="N105" s="82"/>
      <c r="O105" s="82"/>
      <c r="P105" s="82"/>
      <c r="Q105" s="82"/>
      <c r="R105" s="82"/>
      <c r="S105" s="82"/>
      <c r="T105" s="82"/>
    </row>
    <row r="106" spans="10:20" ht="30" x14ac:dyDescent="0.5">
      <c r="J106" s="81"/>
      <c r="K106" s="81"/>
      <c r="N106" s="82"/>
      <c r="O106" s="82"/>
      <c r="P106" s="82"/>
      <c r="Q106" s="82"/>
      <c r="R106" s="82"/>
      <c r="S106" s="82"/>
      <c r="T106" s="82"/>
    </row>
    <row r="107" spans="10:20" ht="30" x14ac:dyDescent="0.5">
      <c r="J107" s="81"/>
      <c r="K107" s="81"/>
      <c r="N107" s="82"/>
      <c r="O107" s="82"/>
      <c r="P107" s="82"/>
      <c r="Q107" s="82"/>
      <c r="R107" s="82"/>
      <c r="S107" s="82"/>
      <c r="T107" s="82"/>
    </row>
    <row r="108" spans="10:20" ht="30" x14ac:dyDescent="0.5">
      <c r="J108" s="81"/>
      <c r="K108" s="81"/>
      <c r="N108" s="82"/>
      <c r="O108" s="82"/>
      <c r="P108" s="82"/>
      <c r="Q108" s="82"/>
      <c r="R108" s="82"/>
      <c r="S108" s="82"/>
      <c r="T108" s="82"/>
    </row>
    <row r="109" spans="10:20" ht="30" x14ac:dyDescent="0.5">
      <c r="J109" s="81"/>
      <c r="K109" s="81"/>
      <c r="N109" s="82"/>
      <c r="O109" s="82"/>
      <c r="P109" s="82"/>
      <c r="Q109" s="82"/>
      <c r="R109" s="82"/>
      <c r="S109" s="82"/>
      <c r="T109" s="82"/>
    </row>
    <row r="110" spans="10:20" ht="30" x14ac:dyDescent="0.5">
      <c r="J110" s="81"/>
      <c r="K110" s="81"/>
      <c r="N110" s="82"/>
      <c r="O110" s="82"/>
      <c r="P110" s="82"/>
      <c r="Q110" s="82"/>
      <c r="R110" s="82"/>
      <c r="S110" s="82"/>
      <c r="T110" s="82"/>
    </row>
    <row r="111" spans="10:20" ht="30" x14ac:dyDescent="0.5">
      <c r="J111" s="81"/>
      <c r="K111" s="81"/>
      <c r="N111" s="82"/>
      <c r="O111" s="82"/>
      <c r="P111" s="82"/>
      <c r="Q111" s="82"/>
      <c r="R111" s="82"/>
      <c r="S111" s="82"/>
      <c r="T111" s="82"/>
    </row>
    <row r="112" spans="10:20" ht="30" x14ac:dyDescent="0.5">
      <c r="J112" s="81"/>
      <c r="K112" s="81"/>
      <c r="N112" s="82"/>
      <c r="O112" s="82"/>
      <c r="P112" s="82"/>
      <c r="Q112" s="82"/>
      <c r="R112" s="82"/>
      <c r="S112" s="82"/>
      <c r="T112" s="82"/>
    </row>
    <row r="113" spans="10:20" ht="30" x14ac:dyDescent="0.5">
      <c r="J113" s="81"/>
      <c r="K113" s="81"/>
      <c r="N113" s="82"/>
      <c r="O113" s="82"/>
      <c r="P113" s="82"/>
      <c r="Q113" s="82"/>
      <c r="R113" s="82"/>
      <c r="S113" s="82"/>
      <c r="T113" s="82"/>
    </row>
    <row r="114" spans="10:20" ht="30" x14ac:dyDescent="0.5">
      <c r="J114" s="81"/>
      <c r="K114" s="81"/>
      <c r="N114" s="82"/>
      <c r="O114" s="82"/>
      <c r="P114" s="82"/>
      <c r="Q114" s="82"/>
      <c r="R114" s="82"/>
      <c r="S114" s="82"/>
      <c r="T114" s="82"/>
    </row>
    <row r="115" spans="10:20" ht="30" x14ac:dyDescent="0.5">
      <c r="J115" s="81"/>
      <c r="K115" s="81"/>
      <c r="N115" s="82"/>
      <c r="O115" s="82"/>
      <c r="P115" s="82"/>
      <c r="Q115" s="82"/>
      <c r="R115" s="82"/>
      <c r="S115" s="82"/>
      <c r="T115" s="82"/>
    </row>
    <row r="116" spans="10:20" ht="30" x14ac:dyDescent="0.5">
      <c r="J116" s="81"/>
      <c r="K116" s="81"/>
      <c r="N116" s="82"/>
      <c r="O116" s="82"/>
      <c r="P116" s="82"/>
      <c r="Q116" s="82"/>
      <c r="R116" s="82"/>
      <c r="S116" s="82"/>
      <c r="T116" s="82"/>
    </row>
    <row r="117" spans="10:20" ht="30" x14ac:dyDescent="0.5">
      <c r="J117" s="81"/>
      <c r="K117" s="81"/>
      <c r="N117" s="82"/>
      <c r="O117" s="82"/>
      <c r="P117" s="82"/>
      <c r="Q117" s="82"/>
      <c r="R117" s="82"/>
      <c r="S117" s="82"/>
      <c r="T117" s="82"/>
    </row>
    <row r="118" spans="10:20" ht="30" x14ac:dyDescent="0.5">
      <c r="J118" s="81"/>
      <c r="K118" s="81"/>
      <c r="N118" s="82"/>
      <c r="O118" s="82"/>
      <c r="P118" s="82"/>
      <c r="Q118" s="82"/>
      <c r="R118" s="82"/>
      <c r="S118" s="82"/>
      <c r="T118" s="82"/>
    </row>
    <row r="119" spans="10:20" ht="30" x14ac:dyDescent="0.5">
      <c r="J119" s="81"/>
      <c r="K119" s="81"/>
      <c r="N119" s="82"/>
      <c r="O119" s="82"/>
      <c r="P119" s="82"/>
      <c r="Q119" s="82"/>
      <c r="R119" s="82"/>
      <c r="S119" s="82"/>
      <c r="T119" s="82"/>
    </row>
    <row r="120" spans="10:20" ht="30" x14ac:dyDescent="0.5">
      <c r="J120" s="81"/>
      <c r="K120" s="81"/>
      <c r="N120" s="82"/>
      <c r="O120" s="82"/>
      <c r="P120" s="82"/>
      <c r="Q120" s="82"/>
      <c r="R120" s="82"/>
      <c r="S120" s="82"/>
      <c r="T120" s="82"/>
    </row>
    <row r="121" spans="10:20" ht="30" x14ac:dyDescent="0.5">
      <c r="J121" s="81"/>
      <c r="K121" s="81"/>
      <c r="N121" s="82"/>
      <c r="O121" s="82"/>
      <c r="P121" s="82"/>
      <c r="Q121" s="82"/>
      <c r="R121" s="82"/>
      <c r="S121" s="82"/>
      <c r="T121" s="82"/>
    </row>
    <row r="122" spans="10:20" ht="30" x14ac:dyDescent="0.5">
      <c r="J122" s="81"/>
      <c r="K122" s="81"/>
      <c r="N122" s="82"/>
      <c r="O122" s="82"/>
      <c r="P122" s="82"/>
      <c r="Q122" s="82"/>
      <c r="R122" s="82"/>
      <c r="S122" s="82"/>
      <c r="T122" s="82"/>
    </row>
    <row r="123" spans="10:20" ht="30" x14ac:dyDescent="0.5">
      <c r="J123" s="81"/>
      <c r="K123" s="81"/>
      <c r="N123" s="82"/>
      <c r="O123" s="82"/>
      <c r="P123" s="82"/>
      <c r="Q123" s="82"/>
      <c r="R123" s="82"/>
      <c r="S123" s="82"/>
      <c r="T123" s="82"/>
    </row>
    <row r="124" spans="10:20" ht="30" x14ac:dyDescent="0.5">
      <c r="J124" s="81"/>
      <c r="K124" s="81"/>
      <c r="N124" s="82"/>
      <c r="O124" s="82"/>
      <c r="P124" s="82"/>
      <c r="Q124" s="82"/>
      <c r="R124" s="82"/>
      <c r="S124" s="82"/>
      <c r="T124" s="82"/>
    </row>
    <row r="125" spans="10:20" ht="30" x14ac:dyDescent="0.5">
      <c r="J125" s="81"/>
      <c r="K125" s="81"/>
      <c r="N125" s="82"/>
      <c r="O125" s="82"/>
      <c r="P125" s="82"/>
      <c r="Q125" s="82"/>
      <c r="R125" s="82"/>
      <c r="S125" s="82"/>
      <c r="T125" s="82"/>
    </row>
    <row r="126" spans="10:20" ht="30" x14ac:dyDescent="0.5">
      <c r="J126" s="81"/>
      <c r="K126" s="81"/>
      <c r="N126" s="82"/>
      <c r="O126" s="82"/>
      <c r="P126" s="82"/>
      <c r="Q126" s="82"/>
      <c r="R126" s="82"/>
      <c r="S126" s="82"/>
      <c r="T126" s="82"/>
    </row>
    <row r="127" spans="10:20" ht="30" x14ac:dyDescent="0.5">
      <c r="J127" s="81"/>
      <c r="K127" s="81"/>
      <c r="N127" s="82"/>
      <c r="O127" s="82"/>
      <c r="P127" s="82"/>
      <c r="Q127" s="82"/>
      <c r="R127" s="82"/>
      <c r="S127" s="82"/>
      <c r="T127" s="82"/>
    </row>
    <row r="128" spans="10:20" ht="30" x14ac:dyDescent="0.5">
      <c r="J128" s="81"/>
      <c r="K128" s="81"/>
      <c r="N128" s="82"/>
      <c r="O128" s="82"/>
      <c r="P128" s="82"/>
      <c r="Q128" s="82"/>
      <c r="R128" s="82"/>
      <c r="S128" s="82"/>
      <c r="T128" s="82"/>
    </row>
    <row r="129" spans="10:20" ht="30" x14ac:dyDescent="0.5">
      <c r="J129" s="81"/>
      <c r="K129" s="81"/>
      <c r="N129" s="82"/>
      <c r="O129" s="82"/>
      <c r="P129" s="82"/>
      <c r="Q129" s="82"/>
      <c r="R129" s="82"/>
      <c r="S129" s="82"/>
      <c r="T129" s="82"/>
    </row>
    <row r="130" spans="10:20" ht="30" x14ac:dyDescent="0.5">
      <c r="J130" s="81"/>
      <c r="K130" s="81"/>
      <c r="N130" s="82"/>
      <c r="O130" s="82"/>
      <c r="P130" s="82"/>
      <c r="Q130" s="82"/>
      <c r="R130" s="82"/>
      <c r="S130" s="82"/>
      <c r="T130" s="82"/>
    </row>
    <row r="131" spans="10:20" ht="30" x14ac:dyDescent="0.5">
      <c r="J131" s="81"/>
      <c r="K131" s="81"/>
      <c r="N131" s="82"/>
      <c r="O131" s="82"/>
      <c r="P131" s="82"/>
      <c r="Q131" s="82"/>
      <c r="R131" s="82"/>
      <c r="S131" s="82"/>
      <c r="T131" s="82"/>
    </row>
    <row r="132" spans="10:20" ht="30" x14ac:dyDescent="0.5">
      <c r="J132" s="81"/>
      <c r="K132" s="81"/>
      <c r="N132" s="82"/>
      <c r="O132" s="82"/>
      <c r="P132" s="82"/>
      <c r="Q132" s="82"/>
      <c r="R132" s="82"/>
      <c r="S132" s="82"/>
      <c r="T132" s="82"/>
    </row>
    <row r="133" spans="10:20" ht="30" x14ac:dyDescent="0.5">
      <c r="J133" s="81"/>
      <c r="K133" s="81"/>
      <c r="N133" s="82"/>
      <c r="O133" s="82"/>
      <c r="P133" s="82"/>
      <c r="Q133" s="82"/>
      <c r="R133" s="82"/>
      <c r="S133" s="82"/>
      <c r="T133" s="82"/>
    </row>
    <row r="134" spans="10:20" ht="30" x14ac:dyDescent="0.5">
      <c r="J134" s="81"/>
      <c r="K134" s="81"/>
      <c r="N134" s="82"/>
      <c r="O134" s="82"/>
      <c r="P134" s="82"/>
      <c r="Q134" s="82"/>
      <c r="R134" s="82"/>
      <c r="S134" s="82"/>
      <c r="T134" s="82"/>
    </row>
    <row r="135" spans="10:20" ht="30" x14ac:dyDescent="0.5">
      <c r="J135" s="81"/>
      <c r="K135" s="81"/>
      <c r="N135" s="82"/>
      <c r="O135" s="82"/>
      <c r="P135" s="82"/>
      <c r="Q135" s="82"/>
      <c r="R135" s="82"/>
      <c r="S135" s="82"/>
      <c r="T135" s="82"/>
    </row>
    <row r="136" spans="10:20" ht="30" x14ac:dyDescent="0.5">
      <c r="J136" s="81"/>
      <c r="K136" s="81"/>
      <c r="N136" s="82"/>
      <c r="O136" s="82"/>
      <c r="P136" s="82"/>
      <c r="Q136" s="82"/>
      <c r="R136" s="82"/>
      <c r="S136" s="82"/>
      <c r="T136" s="82"/>
    </row>
    <row r="137" spans="10:20" ht="30" x14ac:dyDescent="0.5">
      <c r="J137" s="81"/>
      <c r="K137" s="81"/>
      <c r="N137" s="82"/>
      <c r="O137" s="82"/>
      <c r="P137" s="82"/>
      <c r="Q137" s="82"/>
      <c r="R137" s="82"/>
      <c r="S137" s="82"/>
      <c r="T137" s="82"/>
    </row>
    <row r="138" spans="10:20" ht="30" x14ac:dyDescent="0.5">
      <c r="J138" s="81"/>
      <c r="K138" s="81"/>
      <c r="N138" s="82"/>
      <c r="O138" s="82"/>
      <c r="P138" s="82"/>
      <c r="Q138" s="82"/>
      <c r="R138" s="82"/>
      <c r="S138" s="82"/>
      <c r="T138" s="82"/>
    </row>
    <row r="139" spans="10:20" ht="30" x14ac:dyDescent="0.5">
      <c r="J139" s="81"/>
      <c r="K139" s="81"/>
      <c r="N139" s="82"/>
      <c r="O139" s="82"/>
      <c r="P139" s="82"/>
      <c r="Q139" s="82"/>
      <c r="R139" s="82"/>
      <c r="S139" s="82"/>
      <c r="T139" s="82"/>
    </row>
    <row r="140" spans="10:20" ht="30" x14ac:dyDescent="0.5">
      <c r="J140" s="81"/>
      <c r="K140" s="81"/>
      <c r="N140" s="82"/>
      <c r="O140" s="82"/>
      <c r="P140" s="82"/>
      <c r="Q140" s="82"/>
      <c r="R140" s="82"/>
      <c r="S140" s="82"/>
      <c r="T140" s="82"/>
    </row>
    <row r="141" spans="10:20" ht="30" x14ac:dyDescent="0.5">
      <c r="J141" s="81"/>
      <c r="K141" s="81"/>
      <c r="N141" s="82"/>
      <c r="O141" s="82"/>
      <c r="P141" s="82"/>
      <c r="Q141" s="82"/>
      <c r="R141" s="82"/>
      <c r="S141" s="82"/>
      <c r="T141" s="82"/>
    </row>
    <row r="142" spans="10:20" ht="30" x14ac:dyDescent="0.5">
      <c r="J142" s="81"/>
      <c r="K142" s="81"/>
      <c r="N142" s="82"/>
      <c r="O142" s="82"/>
      <c r="P142" s="82"/>
      <c r="Q142" s="82"/>
      <c r="R142" s="82"/>
      <c r="S142" s="82"/>
      <c r="T142" s="82"/>
    </row>
    <row r="143" spans="10:20" ht="30" x14ac:dyDescent="0.5">
      <c r="J143" s="81"/>
      <c r="K143" s="81"/>
      <c r="N143" s="82"/>
      <c r="O143" s="82"/>
      <c r="P143" s="82"/>
      <c r="Q143" s="82"/>
      <c r="R143" s="82"/>
      <c r="S143" s="82"/>
      <c r="T143" s="82"/>
    </row>
    <row r="144" spans="10:20" ht="30" x14ac:dyDescent="0.5">
      <c r="J144" s="81"/>
      <c r="K144" s="81"/>
      <c r="N144" s="82"/>
      <c r="O144" s="82"/>
      <c r="P144" s="82"/>
      <c r="Q144" s="82"/>
      <c r="R144" s="82"/>
      <c r="S144" s="82"/>
      <c r="T144" s="82"/>
    </row>
    <row r="145" spans="10:20" ht="30" x14ac:dyDescent="0.5">
      <c r="J145" s="81"/>
      <c r="K145" s="81"/>
      <c r="N145" s="82"/>
      <c r="O145" s="82"/>
      <c r="P145" s="82"/>
      <c r="Q145" s="82"/>
      <c r="R145" s="82"/>
      <c r="S145" s="82"/>
      <c r="T145" s="82"/>
    </row>
    <row r="146" spans="10:20" ht="30" x14ac:dyDescent="0.5">
      <c r="J146" s="81"/>
      <c r="K146" s="81"/>
      <c r="N146" s="82"/>
      <c r="O146" s="82"/>
      <c r="P146" s="82"/>
      <c r="Q146" s="82"/>
      <c r="R146" s="82"/>
      <c r="S146" s="82"/>
      <c r="T146" s="82"/>
    </row>
    <row r="147" spans="10:20" ht="30" x14ac:dyDescent="0.5">
      <c r="J147" s="81"/>
      <c r="K147" s="81"/>
      <c r="N147" s="82"/>
      <c r="O147" s="82"/>
      <c r="P147" s="82"/>
      <c r="Q147" s="82"/>
      <c r="R147" s="82"/>
      <c r="S147" s="82"/>
      <c r="T147" s="82"/>
    </row>
    <row r="148" spans="10:20" ht="30" x14ac:dyDescent="0.5">
      <c r="J148" s="81"/>
      <c r="K148" s="81"/>
      <c r="N148" s="82"/>
      <c r="O148" s="82"/>
      <c r="P148" s="82"/>
      <c r="Q148" s="82"/>
      <c r="R148" s="82"/>
      <c r="S148" s="82"/>
      <c r="T148" s="82"/>
    </row>
    <row r="149" spans="10:20" ht="30" x14ac:dyDescent="0.5">
      <c r="J149" s="81"/>
      <c r="K149" s="81"/>
      <c r="N149" s="82"/>
      <c r="O149" s="82"/>
      <c r="P149" s="82"/>
      <c r="Q149" s="82"/>
      <c r="R149" s="82"/>
      <c r="S149" s="82"/>
      <c r="T149" s="82"/>
    </row>
    <row r="150" spans="10:20" ht="30" x14ac:dyDescent="0.5">
      <c r="J150" s="81"/>
      <c r="K150" s="81"/>
      <c r="N150" s="82"/>
      <c r="O150" s="82"/>
      <c r="P150" s="82"/>
      <c r="Q150" s="82"/>
      <c r="R150" s="82"/>
      <c r="S150" s="82"/>
      <c r="T150" s="82"/>
    </row>
    <row r="151" spans="10:20" ht="30" x14ac:dyDescent="0.5">
      <c r="J151" s="81"/>
      <c r="K151" s="81"/>
      <c r="N151" s="82"/>
      <c r="O151" s="82"/>
      <c r="P151" s="82"/>
      <c r="Q151" s="82"/>
      <c r="R151" s="82"/>
      <c r="S151" s="82"/>
      <c r="T151" s="82"/>
    </row>
    <row r="152" spans="10:20" ht="30" x14ac:dyDescent="0.5">
      <c r="J152" s="81"/>
      <c r="K152" s="81"/>
      <c r="N152" s="82"/>
      <c r="O152" s="82"/>
      <c r="P152" s="82"/>
      <c r="Q152" s="82"/>
      <c r="R152" s="82"/>
      <c r="S152" s="82"/>
      <c r="T152" s="82"/>
    </row>
    <row r="153" spans="10:20" ht="30" x14ac:dyDescent="0.5">
      <c r="J153" s="81"/>
      <c r="K153" s="81"/>
      <c r="N153" s="82"/>
      <c r="O153" s="82"/>
      <c r="P153" s="82"/>
      <c r="Q153" s="82"/>
      <c r="R153" s="82"/>
      <c r="S153" s="82"/>
      <c r="T153" s="82"/>
    </row>
    <row r="154" spans="10:20" ht="30" x14ac:dyDescent="0.5">
      <c r="J154" s="81"/>
      <c r="K154" s="81"/>
      <c r="N154" s="82"/>
      <c r="O154" s="82"/>
      <c r="P154" s="82"/>
      <c r="Q154" s="82"/>
      <c r="R154" s="82"/>
      <c r="S154" s="82"/>
      <c r="T154" s="82"/>
    </row>
    <row r="155" spans="10:20" ht="30" x14ac:dyDescent="0.5">
      <c r="J155" s="81"/>
      <c r="K155" s="81"/>
      <c r="N155" s="82"/>
      <c r="O155" s="82"/>
      <c r="P155" s="82"/>
      <c r="Q155" s="82"/>
      <c r="R155" s="82"/>
      <c r="S155" s="82"/>
      <c r="T155" s="82"/>
    </row>
    <row r="156" spans="10:20" ht="30" x14ac:dyDescent="0.5">
      <c r="J156" s="81"/>
      <c r="K156" s="81"/>
      <c r="N156" s="82"/>
      <c r="O156" s="82"/>
      <c r="P156" s="82"/>
      <c r="Q156" s="82"/>
      <c r="R156" s="82"/>
      <c r="S156" s="82"/>
      <c r="T156" s="82"/>
    </row>
    <row r="157" spans="10:20" ht="30" x14ac:dyDescent="0.5">
      <c r="J157" s="81"/>
      <c r="K157" s="81"/>
      <c r="N157" s="82"/>
      <c r="O157" s="82"/>
      <c r="P157" s="82"/>
      <c r="Q157" s="82"/>
      <c r="R157" s="82"/>
      <c r="S157" s="82"/>
      <c r="T157" s="82"/>
    </row>
    <row r="158" spans="10:20" ht="30" x14ac:dyDescent="0.5">
      <c r="J158" s="81"/>
      <c r="K158" s="81"/>
      <c r="N158" s="82"/>
      <c r="O158" s="82"/>
      <c r="P158" s="82"/>
      <c r="Q158" s="82"/>
      <c r="R158" s="82"/>
      <c r="S158" s="82"/>
      <c r="T158" s="82"/>
    </row>
    <row r="159" spans="10:20" ht="30" x14ac:dyDescent="0.5">
      <c r="J159" s="81"/>
      <c r="K159" s="81"/>
      <c r="N159" s="82"/>
      <c r="O159" s="82"/>
      <c r="P159" s="82"/>
      <c r="Q159" s="82"/>
      <c r="R159" s="82"/>
      <c r="S159" s="82"/>
      <c r="T159" s="82"/>
    </row>
    <row r="160" spans="10:20" ht="30" x14ac:dyDescent="0.5">
      <c r="J160" s="81"/>
      <c r="K160" s="81"/>
      <c r="N160" s="82"/>
      <c r="O160" s="82"/>
      <c r="P160" s="82"/>
      <c r="Q160" s="82"/>
      <c r="R160" s="82"/>
      <c r="S160" s="82"/>
      <c r="T160" s="82"/>
    </row>
    <row r="161" spans="10:20" ht="30" x14ac:dyDescent="0.5">
      <c r="J161" s="81"/>
      <c r="K161" s="81"/>
      <c r="N161" s="82"/>
      <c r="O161" s="82"/>
      <c r="P161" s="82"/>
      <c r="Q161" s="82"/>
      <c r="R161" s="82"/>
      <c r="S161" s="82"/>
      <c r="T161" s="82"/>
    </row>
    <row r="162" spans="10:20" ht="30" x14ac:dyDescent="0.5">
      <c r="J162" s="81"/>
      <c r="K162" s="81"/>
      <c r="N162" s="82"/>
      <c r="O162" s="82"/>
      <c r="P162" s="82"/>
      <c r="Q162" s="82"/>
      <c r="R162" s="82"/>
      <c r="S162" s="82"/>
      <c r="T162" s="82"/>
    </row>
    <row r="163" spans="10:20" ht="30" x14ac:dyDescent="0.5">
      <c r="J163" s="81"/>
      <c r="K163" s="81"/>
      <c r="N163" s="82"/>
      <c r="O163" s="82"/>
      <c r="P163" s="82"/>
      <c r="Q163" s="82"/>
      <c r="R163" s="82"/>
      <c r="S163" s="82"/>
      <c r="T163" s="82"/>
    </row>
    <row r="164" spans="10:20" ht="30" x14ac:dyDescent="0.5">
      <c r="J164" s="81"/>
      <c r="K164" s="81"/>
      <c r="N164" s="82"/>
      <c r="O164" s="82"/>
      <c r="P164" s="82"/>
      <c r="Q164" s="82"/>
      <c r="R164" s="82"/>
      <c r="S164" s="82"/>
      <c r="T164" s="82"/>
    </row>
    <row r="165" spans="10:20" ht="30" x14ac:dyDescent="0.5">
      <c r="J165" s="81"/>
      <c r="K165" s="81"/>
      <c r="N165" s="82"/>
      <c r="O165" s="82"/>
      <c r="P165" s="82"/>
      <c r="Q165" s="82"/>
      <c r="R165" s="82"/>
      <c r="S165" s="82"/>
      <c r="T165" s="82"/>
    </row>
    <row r="166" spans="10:20" ht="30" x14ac:dyDescent="0.5">
      <c r="J166" s="81"/>
      <c r="K166" s="81"/>
      <c r="N166" s="82"/>
      <c r="O166" s="82"/>
      <c r="P166" s="82"/>
      <c r="Q166" s="82"/>
      <c r="R166" s="82"/>
      <c r="S166" s="82"/>
      <c r="T166" s="82"/>
    </row>
    <row r="167" spans="10:20" x14ac:dyDescent="0.4">
      <c r="N167" s="82"/>
      <c r="O167" s="82"/>
      <c r="P167" s="82"/>
      <c r="Q167" s="82"/>
      <c r="R167" s="82"/>
      <c r="S167" s="82"/>
      <c r="T167" s="82"/>
    </row>
    <row r="168" spans="10:20" x14ac:dyDescent="0.4">
      <c r="N168" s="82"/>
      <c r="O168" s="82"/>
      <c r="P168" s="82"/>
      <c r="Q168" s="82"/>
      <c r="R168" s="82"/>
      <c r="S168" s="82"/>
      <c r="T168" s="82"/>
    </row>
    <row r="169" spans="10:20" x14ac:dyDescent="0.4">
      <c r="N169" s="82"/>
      <c r="O169" s="82"/>
      <c r="P169" s="82"/>
      <c r="Q169" s="82"/>
      <c r="R169" s="82"/>
      <c r="S169" s="82"/>
      <c r="T169" s="82"/>
    </row>
    <row r="170" spans="10:20" x14ac:dyDescent="0.4">
      <c r="N170" s="82"/>
      <c r="O170" s="82"/>
      <c r="P170" s="82"/>
      <c r="Q170" s="82"/>
      <c r="R170" s="82"/>
      <c r="S170" s="82"/>
      <c r="T170" s="82"/>
    </row>
    <row r="171" spans="10:20" x14ac:dyDescent="0.4">
      <c r="N171" s="82"/>
      <c r="O171" s="82"/>
      <c r="P171" s="82"/>
      <c r="Q171" s="82"/>
      <c r="R171" s="82"/>
      <c r="S171" s="82"/>
      <c r="T171" s="82"/>
    </row>
    <row r="172" spans="10:20" x14ac:dyDescent="0.4">
      <c r="N172" s="82"/>
      <c r="O172" s="82"/>
      <c r="P172" s="82"/>
      <c r="Q172" s="82"/>
      <c r="R172" s="82"/>
      <c r="S172" s="82"/>
      <c r="T172" s="82"/>
    </row>
    <row r="173" spans="10:20" x14ac:dyDescent="0.4">
      <c r="N173" s="82"/>
      <c r="O173" s="82"/>
      <c r="P173" s="82"/>
      <c r="Q173" s="82"/>
      <c r="R173" s="82"/>
      <c r="S173" s="82"/>
      <c r="T173" s="82"/>
    </row>
    <row r="174" spans="10:20" x14ac:dyDescent="0.4">
      <c r="N174" s="82"/>
      <c r="O174" s="82"/>
      <c r="P174" s="82"/>
      <c r="Q174" s="82"/>
      <c r="R174" s="82"/>
      <c r="S174" s="82"/>
      <c r="T174" s="82"/>
    </row>
    <row r="175" spans="10:20" x14ac:dyDescent="0.4">
      <c r="N175" s="82"/>
      <c r="O175" s="82"/>
      <c r="P175" s="82"/>
      <c r="Q175" s="82"/>
      <c r="R175" s="82"/>
      <c r="S175" s="82"/>
      <c r="T175" s="82"/>
    </row>
    <row r="176" spans="10:20" x14ac:dyDescent="0.4">
      <c r="N176" s="82"/>
      <c r="O176" s="82"/>
      <c r="P176" s="82"/>
      <c r="Q176" s="82"/>
      <c r="R176" s="82"/>
      <c r="S176" s="82"/>
      <c r="T176" s="82"/>
    </row>
    <row r="177" spans="14:20" x14ac:dyDescent="0.4">
      <c r="N177" s="82"/>
      <c r="O177" s="82"/>
      <c r="P177" s="82"/>
      <c r="Q177" s="82"/>
      <c r="R177" s="82"/>
      <c r="S177" s="82"/>
      <c r="T177" s="82"/>
    </row>
    <row r="178" spans="14:20" x14ac:dyDescent="0.4">
      <c r="N178" s="82"/>
      <c r="O178" s="82"/>
      <c r="P178" s="82"/>
      <c r="Q178" s="82"/>
      <c r="R178" s="82"/>
      <c r="S178" s="82"/>
      <c r="T178" s="82"/>
    </row>
    <row r="179" spans="14:20" x14ac:dyDescent="0.4">
      <c r="N179" s="82"/>
      <c r="O179" s="82"/>
      <c r="P179" s="82"/>
      <c r="Q179" s="82"/>
      <c r="R179" s="82"/>
      <c r="S179" s="82"/>
      <c r="T179" s="82"/>
    </row>
    <row r="180" spans="14:20" x14ac:dyDescent="0.4">
      <c r="N180" s="82"/>
      <c r="O180" s="82"/>
      <c r="P180" s="82"/>
      <c r="Q180" s="82"/>
      <c r="R180" s="82"/>
      <c r="S180" s="82"/>
      <c r="T180" s="82"/>
    </row>
    <row r="181" spans="14:20" x14ac:dyDescent="0.4">
      <c r="N181" s="82"/>
      <c r="O181" s="82"/>
      <c r="P181" s="82"/>
      <c r="Q181" s="82"/>
      <c r="R181" s="82"/>
      <c r="S181" s="82"/>
      <c r="T181" s="82"/>
    </row>
    <row r="182" spans="14:20" x14ac:dyDescent="0.4">
      <c r="N182" s="82"/>
      <c r="O182" s="82"/>
      <c r="P182" s="82"/>
      <c r="Q182" s="82"/>
      <c r="R182" s="82"/>
      <c r="S182" s="82"/>
      <c r="T182" s="82"/>
    </row>
    <row r="183" spans="14:20" x14ac:dyDescent="0.4">
      <c r="N183" s="82"/>
      <c r="O183" s="82"/>
      <c r="P183" s="82"/>
      <c r="Q183" s="82"/>
      <c r="R183" s="82"/>
      <c r="S183" s="82"/>
      <c r="T183" s="82"/>
    </row>
    <row r="184" spans="14:20" x14ac:dyDescent="0.4">
      <c r="N184" s="82"/>
      <c r="O184" s="82"/>
      <c r="P184" s="82"/>
      <c r="Q184" s="82"/>
      <c r="R184" s="82"/>
      <c r="S184" s="82"/>
      <c r="T184" s="82"/>
    </row>
    <row r="185" spans="14:20" x14ac:dyDescent="0.4">
      <c r="N185" s="82"/>
      <c r="O185" s="82"/>
      <c r="P185" s="82"/>
      <c r="Q185" s="82"/>
      <c r="R185" s="82"/>
      <c r="S185" s="82"/>
      <c r="T185" s="82"/>
    </row>
    <row r="186" spans="14:20" x14ac:dyDescent="0.4">
      <c r="N186" s="82"/>
      <c r="O186" s="82"/>
      <c r="P186" s="82"/>
      <c r="Q186" s="82"/>
      <c r="R186" s="82"/>
      <c r="S186" s="82"/>
      <c r="T186" s="82"/>
    </row>
    <row r="187" spans="14:20" x14ac:dyDescent="0.4">
      <c r="N187" s="82"/>
      <c r="O187" s="82"/>
      <c r="P187" s="82"/>
      <c r="Q187" s="82"/>
      <c r="R187" s="82"/>
      <c r="S187" s="82"/>
      <c r="T187" s="82"/>
    </row>
    <row r="188" spans="14:20" x14ac:dyDescent="0.4">
      <c r="N188" s="82"/>
      <c r="O188" s="82"/>
      <c r="P188" s="82"/>
      <c r="Q188" s="82"/>
      <c r="R188" s="82"/>
      <c r="S188" s="82"/>
      <c r="T188" s="82"/>
    </row>
    <row r="189" spans="14:20" x14ac:dyDescent="0.4">
      <c r="N189" s="82"/>
      <c r="O189" s="82"/>
      <c r="P189" s="82"/>
      <c r="Q189" s="82"/>
      <c r="R189" s="82"/>
      <c r="S189" s="82"/>
      <c r="T189" s="82"/>
    </row>
    <row r="190" spans="14:20" x14ac:dyDescent="0.4">
      <c r="N190" s="82"/>
      <c r="O190" s="82"/>
      <c r="P190" s="82"/>
      <c r="Q190" s="82"/>
      <c r="R190" s="82"/>
      <c r="S190" s="82"/>
      <c r="T190" s="82"/>
    </row>
    <row r="191" spans="14:20" x14ac:dyDescent="0.4">
      <c r="N191" s="82"/>
      <c r="O191" s="82"/>
      <c r="P191" s="82"/>
      <c r="Q191" s="82"/>
      <c r="R191" s="82"/>
      <c r="S191" s="82"/>
      <c r="T191" s="82"/>
    </row>
    <row r="192" spans="14:20" x14ac:dyDescent="0.4">
      <c r="N192" s="82"/>
      <c r="O192" s="82"/>
      <c r="P192" s="82"/>
      <c r="Q192" s="82"/>
      <c r="R192" s="82"/>
      <c r="S192" s="82"/>
      <c r="T192" s="82"/>
    </row>
    <row r="193" spans="14:20" x14ac:dyDescent="0.4">
      <c r="N193" s="82"/>
      <c r="O193" s="82"/>
      <c r="P193" s="82"/>
      <c r="Q193" s="82"/>
      <c r="R193" s="82"/>
      <c r="S193" s="82"/>
      <c r="T193" s="82"/>
    </row>
    <row r="194" spans="14:20" x14ac:dyDescent="0.4">
      <c r="N194" s="82"/>
      <c r="O194" s="82"/>
      <c r="P194" s="82"/>
      <c r="Q194" s="82"/>
      <c r="R194" s="82"/>
      <c r="S194" s="82"/>
      <c r="T194" s="82"/>
    </row>
    <row r="195" spans="14:20" x14ac:dyDescent="0.4">
      <c r="N195" s="82"/>
      <c r="O195" s="82"/>
      <c r="P195" s="82"/>
      <c r="Q195" s="82"/>
      <c r="R195" s="82"/>
      <c r="S195" s="82"/>
      <c r="T195" s="82"/>
    </row>
    <row r="196" spans="14:20" x14ac:dyDescent="0.4">
      <c r="N196" s="82"/>
      <c r="O196" s="82"/>
      <c r="P196" s="82"/>
      <c r="Q196" s="82"/>
      <c r="R196" s="82"/>
      <c r="S196" s="82"/>
      <c r="T196" s="82"/>
    </row>
    <row r="197" spans="14:20" x14ac:dyDescent="0.4">
      <c r="N197" s="82"/>
      <c r="O197" s="82"/>
      <c r="P197" s="82"/>
      <c r="Q197" s="82"/>
      <c r="R197" s="82"/>
      <c r="S197" s="82"/>
      <c r="T197" s="82"/>
    </row>
    <row r="198" spans="14:20" x14ac:dyDescent="0.4">
      <c r="N198" s="82"/>
      <c r="O198" s="82"/>
      <c r="P198" s="82"/>
      <c r="Q198" s="82"/>
      <c r="R198" s="82"/>
      <c r="S198" s="82"/>
      <c r="T198" s="82"/>
    </row>
    <row r="199" spans="14:20" x14ac:dyDescent="0.4">
      <c r="N199" s="82"/>
      <c r="O199" s="82"/>
      <c r="P199" s="82"/>
      <c r="Q199" s="82"/>
      <c r="R199" s="82"/>
      <c r="S199" s="82"/>
      <c r="T199" s="82"/>
    </row>
    <row r="200" spans="14:20" x14ac:dyDescent="0.4">
      <c r="N200" s="82"/>
      <c r="O200" s="82"/>
      <c r="P200" s="82"/>
      <c r="Q200" s="82"/>
      <c r="R200" s="82"/>
      <c r="S200" s="82"/>
      <c r="T200" s="82"/>
    </row>
    <row r="201" spans="14:20" x14ac:dyDescent="0.4">
      <c r="N201" s="82"/>
      <c r="O201" s="82"/>
      <c r="P201" s="82"/>
      <c r="Q201" s="82"/>
      <c r="R201" s="82"/>
      <c r="S201" s="82"/>
      <c r="T201" s="82"/>
    </row>
    <row r="202" spans="14:20" x14ac:dyDescent="0.4">
      <c r="N202" s="82"/>
      <c r="O202" s="82"/>
      <c r="P202" s="82"/>
      <c r="Q202" s="82"/>
      <c r="R202" s="82"/>
      <c r="S202" s="82"/>
      <c r="T202" s="82"/>
    </row>
    <row r="203" spans="14:20" x14ac:dyDescent="0.4">
      <c r="N203" s="82"/>
      <c r="O203" s="82"/>
      <c r="P203" s="82"/>
      <c r="Q203" s="82"/>
      <c r="R203" s="82"/>
      <c r="S203" s="82"/>
      <c r="T203" s="82"/>
    </row>
    <row r="204" spans="14:20" x14ac:dyDescent="0.4">
      <c r="N204" s="82"/>
      <c r="O204" s="82"/>
      <c r="P204" s="82"/>
      <c r="Q204" s="82"/>
      <c r="R204" s="82"/>
      <c r="S204" s="82"/>
      <c r="T204" s="82"/>
    </row>
    <row r="205" spans="14:20" x14ac:dyDescent="0.4">
      <c r="N205" s="82"/>
      <c r="O205" s="82"/>
      <c r="P205" s="82"/>
      <c r="Q205" s="82"/>
      <c r="R205" s="82"/>
      <c r="S205" s="82"/>
      <c r="T205" s="82"/>
    </row>
    <row r="206" spans="14:20" x14ac:dyDescent="0.4">
      <c r="N206" s="82"/>
      <c r="O206" s="82"/>
      <c r="P206" s="82"/>
      <c r="Q206" s="82"/>
      <c r="R206" s="82"/>
      <c r="S206" s="82"/>
      <c r="T206" s="82"/>
    </row>
    <row r="207" spans="14:20" x14ac:dyDescent="0.4">
      <c r="N207" s="82"/>
      <c r="O207" s="82"/>
      <c r="P207" s="82"/>
      <c r="Q207" s="82"/>
      <c r="R207" s="82"/>
      <c r="S207" s="82"/>
      <c r="T207" s="82"/>
    </row>
  </sheetData>
  <mergeCells count="21">
    <mergeCell ref="G15:J15"/>
    <mergeCell ref="I5:J5"/>
    <mergeCell ref="O7:S7"/>
    <mergeCell ref="K23:L23"/>
    <mergeCell ref="A24:L24"/>
    <mergeCell ref="A21:B23"/>
    <mergeCell ref="C21:D21"/>
    <mergeCell ref="K21:L21"/>
    <mergeCell ref="G22:I22"/>
    <mergeCell ref="K22:L22"/>
    <mergeCell ref="G23:I23"/>
    <mergeCell ref="B7:D7"/>
    <mergeCell ref="G7:J8"/>
    <mergeCell ref="L7:L8"/>
    <mergeCell ref="M7:M8"/>
    <mergeCell ref="H1:L1"/>
    <mergeCell ref="H2:H3"/>
    <mergeCell ref="C4:D4"/>
    <mergeCell ref="E4:H4"/>
    <mergeCell ref="C5:D5"/>
    <mergeCell ref="E5:H5"/>
  </mergeCells>
  <conditionalFormatting sqref="A9:A14 A16:A20">
    <cfRule type="cellIs" dxfId="121" priority="20" stopIfTrue="1" operator="greaterThan">
      <formula>0</formula>
    </cfRule>
  </conditionalFormatting>
  <conditionalFormatting sqref="K3 E4:H6 G21 G22:I22">
    <cfRule type="cellIs" dxfId="120" priority="21" stopIfTrue="1" operator="equal">
      <formula>0</formula>
    </cfRule>
  </conditionalFormatting>
  <conditionalFormatting sqref="S10">
    <cfRule type="expression" dxfId="119" priority="18" stopIfTrue="1">
      <formula>$S$10&lt;&gt;$T$9</formula>
    </cfRule>
  </conditionalFormatting>
  <conditionalFormatting sqref="T9">
    <cfRule type="expression" dxfId="118" priority="19" stopIfTrue="1">
      <formula>S10&lt;&gt;T9</formula>
    </cfRule>
  </conditionalFormatting>
  <conditionalFormatting sqref="T16 S17">
    <cfRule type="expression" dxfId="117" priority="12" stopIfTrue="1">
      <formula>$S$17&lt;&gt;$T$16</formula>
    </cfRule>
  </conditionalFormatting>
  <conditionalFormatting sqref="U9 S11">
    <cfRule type="expression" dxfId="116" priority="17" stopIfTrue="1">
      <formula>$U$9&lt;&gt;$S$11</formula>
    </cfRule>
  </conditionalFormatting>
  <conditionalFormatting sqref="U10 T11">
    <cfRule type="expression" dxfId="115" priority="15" stopIfTrue="1">
      <formula>$U$10&lt;&gt;$T$11</formula>
    </cfRule>
  </conditionalFormatting>
  <conditionalFormatting sqref="U16 S18">
    <cfRule type="expression" dxfId="114" priority="11" stopIfTrue="1">
      <formula>$U$16&lt;&gt;$S$18</formula>
    </cfRule>
  </conditionalFormatting>
  <conditionalFormatting sqref="U17 T18">
    <cfRule type="expression" dxfId="113" priority="9" stopIfTrue="1">
      <formula>$U$17&lt;&gt;$T$18</formula>
    </cfRule>
  </conditionalFormatting>
  <conditionalFormatting sqref="V9 S12:S14">
    <cfRule type="expression" dxfId="112" priority="16" stopIfTrue="1">
      <formula>$V$9&lt;&gt;$S$12</formula>
    </cfRule>
  </conditionalFormatting>
  <conditionalFormatting sqref="V10 T12:T14">
    <cfRule type="expression" dxfId="111" priority="14" stopIfTrue="1">
      <formula>$V$10&lt;&gt;$T$12</formula>
    </cfRule>
  </conditionalFormatting>
  <conditionalFormatting sqref="V11 U12:U14">
    <cfRule type="expression" dxfId="110" priority="13" stopIfTrue="1">
      <formula>$V$11&lt;&gt;$U$12</formula>
    </cfRule>
  </conditionalFormatting>
  <conditionalFormatting sqref="V16 S19:S20">
    <cfRule type="expression" dxfId="109" priority="10" stopIfTrue="1">
      <formula>$V$16&lt;&gt;$S$19</formula>
    </cfRule>
  </conditionalFormatting>
  <conditionalFormatting sqref="V17 T19:T20">
    <cfRule type="expression" dxfId="108" priority="8" stopIfTrue="1">
      <formula>$V$17&lt;&gt;$T$19</formula>
    </cfRule>
  </conditionalFormatting>
  <conditionalFormatting sqref="V18 U19:U20">
    <cfRule type="expression" dxfId="107" priority="7" stopIfTrue="1">
      <formula>$V$18&lt;&gt;$U$19</formula>
    </cfRule>
  </conditionalFormatting>
  <printOptions horizontalCentered="1" gridLinesSet="0"/>
  <pageMargins left="0.74803149606299213" right="0.74803149606299213" top="1.0236220472440944" bottom="0" header="7.874015748031496E-2" footer="7.874015748031496E-2"/>
  <pageSetup paperSize="9" scale="3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E6868-4F9E-43FB-9AA9-102DB3DED615}">
  <sheetPr codeName="List17"/>
  <dimension ref="A1:IU214"/>
  <sheetViews>
    <sheetView showGridLines="0" showZeros="0" showWhiteSpace="0" topLeftCell="A2" zoomScale="50" zoomScaleNormal="50" workbookViewId="0">
      <selection activeCell="L27" sqref="L27"/>
    </sheetView>
  </sheetViews>
  <sheetFormatPr defaultColWidth="15.33203125" defaultRowHeight="21" x14ac:dyDescent="0.4"/>
  <cols>
    <col min="1" max="1" width="10.44140625" style="79" customWidth="1"/>
    <col min="2" max="2" width="5.5546875" style="79" customWidth="1"/>
    <col min="3" max="3" width="18.88671875" style="79" customWidth="1"/>
    <col min="4" max="4" width="46.44140625" style="79" customWidth="1"/>
    <col min="5" max="5" width="31.6640625" style="79" customWidth="1"/>
    <col min="6" max="6" width="21.5546875" style="79" customWidth="1"/>
    <col min="7" max="11" width="18.5546875" style="79" customWidth="1"/>
    <col min="12" max="12" width="18.88671875" style="79" customWidth="1"/>
    <col min="13" max="13" width="4.109375" style="80" customWidth="1"/>
    <col min="14" max="14" width="14.5546875" style="5" customWidth="1"/>
    <col min="15" max="15" width="11.109375" style="72" hidden="1" customWidth="1"/>
    <col min="16" max="16" width="24.88671875" style="72" hidden="1" customWidth="1"/>
    <col min="17" max="17" width="18.88671875" style="72" hidden="1" customWidth="1"/>
    <col min="18" max="24" width="14.5546875" style="72" hidden="1" customWidth="1"/>
    <col min="25" max="25" width="24.44140625" style="72" hidden="1" customWidth="1"/>
    <col min="26" max="26" width="20.44140625" style="72" hidden="1" customWidth="1"/>
    <col min="27" max="32" width="15.33203125" style="72" hidden="1" customWidth="1"/>
    <col min="33"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M1" s="2"/>
      <c r="N1" s="3"/>
      <c r="O1" s="4"/>
      <c r="P1" s="4"/>
      <c r="Q1" s="4"/>
      <c r="R1" s="4"/>
      <c r="S1" s="4"/>
      <c r="T1" s="4"/>
      <c r="U1" s="4"/>
      <c r="V1" s="4"/>
      <c r="W1" s="4"/>
      <c r="X1" s="4"/>
      <c r="Y1" s="4"/>
      <c r="Z1" s="4"/>
      <c r="AA1" s="4"/>
      <c r="AB1" s="4"/>
      <c r="AC1" s="4"/>
      <c r="AD1" s="4"/>
      <c r="AE1" s="4"/>
      <c r="AF1" s="4"/>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v>1</v>
      </c>
      <c r="L2" s="8"/>
      <c r="M2" s="2"/>
      <c r="N2" s="3"/>
      <c r="O2" s="9" t="str">
        <f>'[3]vnos podatkov'!$A$6</f>
        <v>OP 8-11 - MIDI TENIS</v>
      </c>
      <c r="P2" s="10"/>
      <c r="Q2" s="10"/>
      <c r="R2" s="4"/>
      <c r="S2" s="4"/>
      <c r="T2" s="4"/>
      <c r="U2" s="4"/>
      <c r="V2" s="4"/>
      <c r="W2" s="4"/>
      <c r="X2" s="4"/>
      <c r="Y2" s="4"/>
      <c r="Z2" s="4"/>
      <c r="AA2" s="4"/>
      <c r="AB2" s="4"/>
      <c r="AC2" s="4"/>
      <c r="AD2" s="4"/>
      <c r="AE2" s="4"/>
      <c r="AF2" s="4"/>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2" t="s">
        <v>3</v>
      </c>
      <c r="L3" s="7">
        <f>'[3]vnos podatkov'!$B$8</f>
        <v>0</v>
      </c>
      <c r="M3" s="2"/>
      <c r="N3" s="3"/>
      <c r="O3" s="13">
        <f>'[3]vnos podatkov'!$A$8</f>
        <v>0</v>
      </c>
      <c r="P3" s="13">
        <f>'[3]vnos podatkov'!$B$8</f>
        <v>0</v>
      </c>
      <c r="Q3" s="13" t="str">
        <f>'[3]vnos podatkov'!$A$10</f>
        <v>11./12.04.2026</v>
      </c>
      <c r="R3" s="4"/>
      <c r="S3" s="4"/>
      <c r="T3" s="4"/>
      <c r="U3" s="4"/>
      <c r="V3" s="4"/>
      <c r="W3" s="4"/>
      <c r="X3" s="4"/>
      <c r="Y3" s="4"/>
      <c r="Z3" s="4"/>
      <c r="AA3" s="4"/>
      <c r="AB3" s="4"/>
      <c r="AC3" s="4"/>
      <c r="AD3" s="4"/>
      <c r="AE3" s="4"/>
      <c r="AF3" s="4"/>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t="str">
        <f>'[3]vnos podatkov'!$C$10</f>
        <v>TK KOPER</v>
      </c>
      <c r="G4" s="428" t="str">
        <f>'[3]vnos podatkov'!$C$10</f>
        <v>TK KOPER</v>
      </c>
      <c r="H4" s="428" t="str">
        <f>'[3]vnos podatkov'!$C$10</f>
        <v>TK KOPER</v>
      </c>
      <c r="I4" s="14" t="s">
        <v>6</v>
      </c>
      <c r="J4" s="15"/>
      <c r="K4" s="16"/>
      <c r="L4" s="17"/>
      <c r="M4" s="2"/>
      <c r="N4" s="3"/>
      <c r="O4" s="4"/>
      <c r="P4" s="4"/>
      <c r="Q4" s="4"/>
      <c r="R4" s="4"/>
      <c r="S4" s="4"/>
      <c r="T4" s="4"/>
      <c r="U4" s="4"/>
      <c r="V4" s="4"/>
      <c r="W4" s="4"/>
      <c r="X4" s="4"/>
      <c r="Y4" s="4"/>
      <c r="Z4" s="4"/>
      <c r="AA4" s="4"/>
      <c r="AB4" s="4"/>
      <c r="AC4" s="4"/>
      <c r="AD4" s="4"/>
      <c r="AE4" s="4"/>
      <c r="AF4" s="4"/>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'[3]vnos podatkov'!$A$6</f>
        <v>OP 8-11 - MIDI TENIS</v>
      </c>
      <c r="F5" s="427"/>
      <c r="G5" s="428"/>
      <c r="H5" s="428"/>
      <c r="I5" s="429" t="s">
        <v>8</v>
      </c>
      <c r="J5" s="429"/>
      <c r="K5" s="18"/>
      <c r="L5" s="8"/>
      <c r="M5" s="2"/>
      <c r="N5" s="3"/>
      <c r="O5" s="4"/>
      <c r="P5" s="4"/>
      <c r="Q5" s="4"/>
      <c r="R5" s="4"/>
      <c r="S5" s="4"/>
      <c r="T5" s="4"/>
      <c r="U5" s="4"/>
      <c r="V5" s="4"/>
      <c r="W5" s="4"/>
      <c r="X5" s="4"/>
      <c r="Y5" s="4"/>
      <c r="Z5" s="4"/>
      <c r="AA5" s="4"/>
      <c r="AB5" s="4"/>
      <c r="AC5" s="4"/>
      <c r="AD5" s="4"/>
      <c r="AE5" s="4"/>
      <c r="AF5" s="4"/>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M6" s="2"/>
      <c r="N6" s="3"/>
      <c r="O6" s="4"/>
      <c r="P6" s="4"/>
      <c r="Q6" s="4"/>
      <c r="R6" s="4"/>
      <c r="S6" s="4"/>
      <c r="T6" s="4"/>
      <c r="U6" s="4"/>
      <c r="V6" s="4"/>
      <c r="W6" s="4"/>
      <c r="X6" s="4"/>
      <c r="Y6" s="4"/>
      <c r="Z6" s="4"/>
      <c r="AA6" s="4"/>
      <c r="AB6" s="4"/>
      <c r="AC6" s="4"/>
      <c r="AD6" s="4"/>
      <c r="AE6" s="4"/>
      <c r="AF6" s="4"/>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45" customHeight="1" thickBot="1" x14ac:dyDescent="0.85">
      <c r="A7" s="1"/>
      <c r="B7" s="1"/>
      <c r="C7" s="21" t="s">
        <v>9</v>
      </c>
      <c r="D7" s="22"/>
      <c r="E7" s="23"/>
      <c r="F7" s="24"/>
      <c r="G7" s="422"/>
      <c r="H7" s="422"/>
      <c r="I7" s="422"/>
      <c r="J7" s="422"/>
      <c r="K7" s="423" t="s">
        <v>10</v>
      </c>
      <c r="L7" s="423" t="s">
        <v>11</v>
      </c>
      <c r="M7" s="2"/>
      <c r="N7" s="25"/>
      <c r="O7" s="430" t="s">
        <v>12</v>
      </c>
      <c r="P7" s="431"/>
      <c r="Q7" s="431"/>
      <c r="R7" s="431"/>
      <c r="S7" s="432"/>
      <c r="T7" s="13"/>
      <c r="U7" s="13"/>
      <c r="V7" s="13"/>
      <c r="W7" s="13"/>
      <c r="X7" s="13"/>
      <c r="Y7" s="13"/>
      <c r="Z7" s="13"/>
      <c r="AA7" s="13"/>
      <c r="AB7" s="13"/>
      <c r="AC7" s="13"/>
      <c r="AD7" s="13"/>
      <c r="AE7" s="13"/>
      <c r="AF7" s="13"/>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K8" s="423"/>
      <c r="L8" s="423"/>
      <c r="M8" s="2"/>
      <c r="N8" s="28"/>
      <c r="O8" s="29" t="s">
        <v>13</v>
      </c>
      <c r="P8" s="29" t="s">
        <v>14</v>
      </c>
      <c r="Q8" s="29" t="s">
        <v>15</v>
      </c>
      <c r="R8" s="29" t="s">
        <v>16</v>
      </c>
      <c r="S8" s="30"/>
      <c r="T8" s="30"/>
      <c r="U8" s="30"/>
      <c r="V8" s="30"/>
      <c r="W8" s="29"/>
      <c r="X8" s="29" t="s">
        <v>13</v>
      </c>
      <c r="Y8" s="29" t="s">
        <v>14</v>
      </c>
      <c r="Z8" s="29" t="s">
        <v>15</v>
      </c>
      <c r="AA8" s="29" t="s">
        <v>16</v>
      </c>
      <c r="AB8" s="29"/>
      <c r="AC8" s="29"/>
      <c r="AD8" s="29"/>
      <c r="AE8" s="29"/>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72" customHeight="1" x14ac:dyDescent="0.5">
      <c r="A9" s="33">
        <v>1</v>
      </c>
      <c r="B9" s="34">
        <v>1</v>
      </c>
      <c r="C9" s="35" t="str">
        <f>UPPER(IF($A9="","",VLOOKUP($A9,'[3]m round robin žrebna lista'!$A$7:$R$128,2)))</f>
        <v/>
      </c>
      <c r="D9" s="36" t="str">
        <f>UPPER(IF($A9="","",VLOOKUP($A9,'[3]m round robin žrebna lista'!$A$7:$R$128,3)))</f>
        <v>KOVAČIČ</v>
      </c>
      <c r="E9" s="36" t="str">
        <f>PROPER(IF($A9="","",VLOOKUP($A9,'[3]m round robin žrebna lista'!$A$7:$R$128,4)))</f>
        <v>Jan</v>
      </c>
      <c r="F9" s="37" t="str">
        <f>UPPER(IF($A9="","",VLOOKUP($A9,'[3]m round robin žrebna lista'!$A$7:$R$128,5)))</f>
        <v>KRŠKO</v>
      </c>
      <c r="G9" s="38"/>
      <c r="H9" s="39" t="s">
        <v>210</v>
      </c>
      <c r="I9" s="39" t="s">
        <v>211</v>
      </c>
      <c r="J9" s="39" t="s">
        <v>206</v>
      </c>
      <c r="K9" s="40">
        <v>3</v>
      </c>
      <c r="L9" s="40">
        <v>1</v>
      </c>
      <c r="M9" s="41">
        <f>IF($A9="","",VLOOKUP($A9,'[3]m round robin žrebna lista'!$A$7:$R$128,14))</f>
        <v>0</v>
      </c>
      <c r="N9" s="4"/>
      <c r="O9" s="42" t="str">
        <f>UPPER(IF($A9="","",VLOOKUP($A9,'[3]m round robin žrebna lista'!$A$7:$R$128,2)))</f>
        <v/>
      </c>
      <c r="P9" s="42" t="str">
        <f>UPPER(IF($A9="","",VLOOKUP($A9,'[3]m round robin žrebna lista'!$A$7:$R$128,3)))</f>
        <v>KOVAČIČ</v>
      </c>
      <c r="Q9" s="42" t="str">
        <f>PROPER(IF($A9="","",VLOOKUP($A9,'[3]m round robin žrebna lista'!$A$7:$R$128,4)))</f>
        <v>Jan</v>
      </c>
      <c r="R9" s="42" t="str">
        <f>UPPER(IF($A9="","",VLOOKUP($A9,'[3]m round robin žrebna lista'!$A$7:$R$128,5)))</f>
        <v>KRŠKO</v>
      </c>
      <c r="S9" s="43"/>
      <c r="T9" s="44"/>
      <c r="U9" s="44"/>
      <c r="V9" s="44"/>
      <c r="W9" s="10"/>
      <c r="X9" s="42" t="str">
        <f>UPPER(IF($A9="","",VLOOKUP($A9,'[3]m round robin žrebna lista'!$A$7:$R$128,2)))</f>
        <v/>
      </c>
      <c r="Y9" s="42" t="str">
        <f>UPPER(IF($A9="","",VLOOKUP($A9,'[3]m round robin žrebna lista'!$A$7:$R$128,3)))</f>
        <v>KOVAČIČ</v>
      </c>
      <c r="Z9" s="42" t="str">
        <f>PROPER(IF($A9="","",VLOOKUP($A9,'[3]m round robin žrebna lista'!$A$7:$R$128,4)))</f>
        <v>Jan</v>
      </c>
      <c r="AA9" s="42" t="str">
        <f>UPPER(IF($A9="","",VLOOKUP($A9,'[3]m round robin žrebna lista'!$A$7:$R$128,5)))</f>
        <v>KRŠKO</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72" customHeight="1" x14ac:dyDescent="0.5">
      <c r="A10" s="33">
        <v>9</v>
      </c>
      <c r="B10" s="34">
        <v>2</v>
      </c>
      <c r="C10" s="35"/>
      <c r="D10" s="36" t="str">
        <f>UPPER(IF($A10="","",VLOOKUP($A10,'[3]m round robin žrebna lista'!$A$7:$R$128,3)))</f>
        <v>ŽLEBNIK</v>
      </c>
      <c r="E10" s="36" t="str">
        <f>PROPER(IF($A10="","",VLOOKUP($A10,'[3]m round robin žrebna lista'!$A$7:$R$128,4)))</f>
        <v>Maj</v>
      </c>
      <c r="F10" s="37" t="str">
        <f>UPPER(IF($A10="","",VLOOKUP($A10,'[3]m round robin žrebna lista'!$A$7:$R$128,5)))</f>
        <v>ŽTKMB</v>
      </c>
      <c r="G10" s="39" t="s">
        <v>212</v>
      </c>
      <c r="H10" s="38"/>
      <c r="I10" s="39" t="s">
        <v>213</v>
      </c>
      <c r="J10" s="39" t="s">
        <v>210</v>
      </c>
      <c r="K10" s="40">
        <v>2</v>
      </c>
      <c r="L10" s="40">
        <v>2</v>
      </c>
      <c r="M10" s="41">
        <f>IF($A10="","",VLOOKUP($A10,'[3]m round robin žrebna lista'!$A$7:$R$128,14))</f>
        <v>0</v>
      </c>
      <c r="N10" s="4"/>
      <c r="O10" s="42" t="str">
        <f>UPPER(IF($A10="","",VLOOKUP($A10,'[3]m round robin žrebna lista'!$A$7:$R$128,2)))</f>
        <v/>
      </c>
      <c r="P10" s="42" t="str">
        <f>UPPER(IF($A10="","",VLOOKUP($A10,'[3]m round robin žrebna lista'!$A$7:$R$128,3)))</f>
        <v>ŽLEBNIK</v>
      </c>
      <c r="Q10" s="42" t="str">
        <f>PROPER(IF($A10="","",VLOOKUP($A10,'[3]m round robin žrebna lista'!$A$7:$R$128,4)))</f>
        <v>Maj</v>
      </c>
      <c r="R10" s="42" t="str">
        <f>UPPER(IF($A10="","",VLOOKUP($A10,'[3]m round robin žrebna lista'!$A$7:$R$128,5)))</f>
        <v>ŽTKMB</v>
      </c>
      <c r="S10" s="44"/>
      <c r="T10" s="43"/>
      <c r="U10" s="44"/>
      <c r="V10" s="44"/>
      <c r="W10" s="10"/>
      <c r="X10" s="42" t="str">
        <f>UPPER(IF($A10="","",VLOOKUP($A10,'[3]m round robin žrebna lista'!$A$7:$R$128,2)))</f>
        <v/>
      </c>
      <c r="Y10" s="42" t="str">
        <f>UPPER(IF($A10="","",VLOOKUP($A10,'[3]m round robin žrebna lista'!$A$7:$R$128,3)))</f>
        <v>ŽLEBNIK</v>
      </c>
      <c r="Z10" s="42" t="str">
        <f>PROPER(IF($A10="","",VLOOKUP($A10,'[3]m round robin žrebna lista'!$A$7:$R$128,4)))</f>
        <v>Maj</v>
      </c>
      <c r="AA10" s="42" t="str">
        <f>UPPER(IF($A10="","",VLOOKUP($A10,'[3]m round robin žrebna lista'!$A$7:$R$128,5)))</f>
        <v>ŽTKMB</v>
      </c>
      <c r="AB10" s="44" t="str">
        <f>IF(S10="","",IF(S10="1bb","1bb",IF(S10="2bb","2bb",IF(S10=1,0,M9))))</f>
        <v/>
      </c>
      <c r="AC10" s="43"/>
      <c r="AD10" s="44" t="str">
        <f>IF(U10="","",IF(U10="2bb","2bb",IF(U10="3bb","3bb",IF(U10=2,M11,0))))</f>
        <v/>
      </c>
      <c r="AE10" s="44" t="str">
        <f>IF(V10="","",IF(V10="2bb","2bb",IF(V10="4bb","4bb",IF(V10=2,M12,0))))</f>
        <v/>
      </c>
      <c r="AF10" s="45">
        <f>SUM(AB10:AE10)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72" customHeight="1" x14ac:dyDescent="0.5">
      <c r="A11" s="33">
        <v>10</v>
      </c>
      <c r="B11" s="46">
        <v>3</v>
      </c>
      <c r="C11" s="35" t="str">
        <f>UPPER(IF($A11="","",VLOOKUP($A11,'[3]m round robin žrebna lista'!$A$7:$R$128,2)))</f>
        <v/>
      </c>
      <c r="D11" s="36" t="str">
        <f>UPPER(IF($A11="","",VLOOKUP($A11,'[3]m round robin žrebna lista'!$A$7:$R$128,3)))</f>
        <v>CIOACA</v>
      </c>
      <c r="E11" s="36" t="str">
        <f>PROPER(IF($A11="","",VLOOKUP($A11,'[3]m round robin žrebna lista'!$A$7:$R$128,4)))</f>
        <v>Tudor</v>
      </c>
      <c r="F11" s="37" t="str">
        <f>UPPER(IF($A11="","",VLOOKUP($A11,'[3]m round robin žrebna lista'!$A$7:$R$128,5)))</f>
        <v>MAJA</v>
      </c>
      <c r="G11" s="39" t="s">
        <v>214</v>
      </c>
      <c r="H11" s="39" t="s">
        <v>215</v>
      </c>
      <c r="I11" s="38"/>
      <c r="J11" s="39" t="s">
        <v>209</v>
      </c>
      <c r="K11" s="40">
        <v>1</v>
      </c>
      <c r="L11" s="40">
        <v>3</v>
      </c>
      <c r="M11" s="41">
        <f>IF($A11="","",VLOOKUP($A11,'[3]m round robin žrebna lista'!$A$7:$R$128,14))</f>
        <v>0</v>
      </c>
      <c r="N11" s="4"/>
      <c r="O11" s="42" t="str">
        <f>UPPER(IF($A11="","",VLOOKUP($A11,'[3]m round robin žrebna lista'!$A$7:$R$128,2)))</f>
        <v/>
      </c>
      <c r="P11" s="42" t="str">
        <f>UPPER(IF($A11="","",VLOOKUP($A11,'[3]m round robin žrebna lista'!$A$7:$R$128,3)))</f>
        <v>CIOACA</v>
      </c>
      <c r="Q11" s="42" t="str">
        <f>PROPER(IF($A11="","",VLOOKUP($A11,'[3]m round robin žrebna lista'!$A$7:$R$128,4)))</f>
        <v>Tudor</v>
      </c>
      <c r="R11" s="42" t="str">
        <f>UPPER(IF($A11="","",VLOOKUP($A11,'[3]m round robin žrebna lista'!$A$7:$R$128,5)))</f>
        <v>MAJA</v>
      </c>
      <c r="S11" s="44"/>
      <c r="T11" s="44"/>
      <c r="U11" s="43"/>
      <c r="V11" s="44"/>
      <c r="W11" s="10"/>
      <c r="X11" s="42" t="str">
        <f>UPPER(IF($A11="","",VLOOKUP($A11,'[3]m round robin žrebna lista'!$A$7:$R$128,2)))</f>
        <v/>
      </c>
      <c r="Y11" s="42" t="str">
        <f>UPPER(IF($A11="","",VLOOKUP($A11,'[3]m round robin žrebna lista'!$A$7:$R$128,3)))</f>
        <v>CIOACA</v>
      </c>
      <c r="Z11" s="42" t="str">
        <f>PROPER(IF($A11="","",VLOOKUP($A11,'[3]m round robin žrebna lista'!$A$7:$R$128,4)))</f>
        <v>Tudor</v>
      </c>
      <c r="AA11" s="42" t="str">
        <f>UPPER(IF($A11="","",VLOOKUP($A11,'[3]m round robin žrebna lista'!$A$7:$R$128,5)))</f>
        <v>MAJA</v>
      </c>
      <c r="AB11" s="44" t="str">
        <f>IF(S11="","",IF(S11="1bb","1bb",IF(S11="3bb","3bb",IF(S11=1,0,M9))))</f>
        <v/>
      </c>
      <c r="AC11" s="44" t="str">
        <f>IF(T11="","",IF(T11="2bb","2bb",IF(T11="3bb","3bb",IF(T11=2,0,M10))))</f>
        <v/>
      </c>
      <c r="AD11" s="43"/>
      <c r="AE11" s="44" t="str">
        <f>IF(V11="","",IF(V11="3bb","3bb",IF(V11="4bb","4bb",IF(V11=3,M12,0))))</f>
        <v/>
      </c>
      <c r="AF11" s="45">
        <f>SUM(AB11:AE11)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72" customHeight="1" x14ac:dyDescent="0.5">
      <c r="A12" s="47">
        <v>15</v>
      </c>
      <c r="B12" s="48">
        <v>4</v>
      </c>
      <c r="C12" s="49" t="str">
        <f>UPPER(IF($A12="","",VLOOKUP($A12,'[3]m round robin žrebna lista'!$A$7:$R$128,2)))</f>
        <v/>
      </c>
      <c r="D12" s="36" t="str">
        <f>UPPER(IF($A12="","",VLOOKUP($A12,'[3]m round robin žrebna lista'!$A$7:$R$128,3)))</f>
        <v>ŠEBENIK</v>
      </c>
      <c r="E12" s="36" t="str">
        <f>PROPER(IF($A12="","",VLOOKUP($A12,'[3]m round robin žrebna lista'!$A$7:$R$128,4)))</f>
        <v>Erik</v>
      </c>
      <c r="F12" s="37" t="str">
        <f>UPPER(IF($A12="","",VLOOKUP($A12,'[3]m round robin žrebna lista'!$A$7:$R$128,5)))</f>
        <v>BO-BI</v>
      </c>
      <c r="G12" s="50" t="s">
        <v>216</v>
      </c>
      <c r="H12" s="50" t="s">
        <v>212</v>
      </c>
      <c r="I12" s="50" t="s">
        <v>217</v>
      </c>
      <c r="J12" s="51"/>
      <c r="K12" s="52" t="s">
        <v>218</v>
      </c>
      <c r="L12" s="52">
        <v>4</v>
      </c>
      <c r="M12" s="41">
        <f>IF($A12="","",VLOOKUP($A12,'[3]m round robin žrebna lista'!$A$7:$R$128,14))</f>
        <v>0</v>
      </c>
      <c r="N12" s="4"/>
      <c r="O12" s="42" t="str">
        <f>UPPER(IF($A12="","",VLOOKUP($A12,'[3]m round robin žrebna lista'!$A$7:$R$128,2)))</f>
        <v/>
      </c>
      <c r="P12" s="42" t="str">
        <f>UPPER(IF($A12="","",VLOOKUP($A12,'[3]m round robin žrebna lista'!$A$7:$R$128,3)))</f>
        <v>ŠEBENIK</v>
      </c>
      <c r="Q12" s="42" t="str">
        <f>PROPER(IF($A12="","",VLOOKUP($A12,'[3]m round robin žrebna lista'!$A$7:$R$128,4)))</f>
        <v>Erik</v>
      </c>
      <c r="R12" s="42" t="str">
        <f>UPPER(IF($A12="","",VLOOKUP($A12,'[3]m round robin žrebna lista'!$A$7:$R$128,5)))</f>
        <v>BO-BI</v>
      </c>
      <c r="S12" s="44"/>
      <c r="T12" s="44"/>
      <c r="U12" s="44"/>
      <c r="V12" s="43"/>
      <c r="W12" s="10"/>
      <c r="X12" s="42" t="str">
        <f>UPPER(IF($A12="","",VLOOKUP($A12,'[3]m round robin žrebna lista'!$A$7:$R$128,2)))</f>
        <v/>
      </c>
      <c r="Y12" s="42" t="str">
        <f>UPPER(IF($A12="","",VLOOKUP($A12,'[3]m round robin žrebna lista'!$A$7:$R$128,3)))</f>
        <v>ŠEBENIK</v>
      </c>
      <c r="Z12" s="42" t="str">
        <f>PROPER(IF($A12="","",VLOOKUP($A12,'[3]m round robin žrebna lista'!$A$7:$R$128,4)))</f>
        <v>Erik</v>
      </c>
      <c r="AA12" s="42" t="str">
        <f>UPPER(IF($A12="","",VLOOKUP($A12,'[3]m round robin žrebna lista'!$A$7:$R$128,5)))</f>
        <v>BO-BI</v>
      </c>
      <c r="AB12" s="44" t="str">
        <f>IF(S12="","",IF(S12="1bb","1bb",IF(S12="4bb","4bb",IF(S12=1,0,M9))))</f>
        <v/>
      </c>
      <c r="AC12" s="44" t="str">
        <f>IF(T12="","",IF(T12="2bb","2bb",IF(T12="4bb","4bb",IF(T12=2,0,M10))))</f>
        <v/>
      </c>
      <c r="AD12" s="44" t="str">
        <f>IF(U12="","",IF(U12="3bb","3bb",IF(U12="4bb","4bb",IF(U12=3,0,M11))))</f>
        <v/>
      </c>
      <c r="AE12" s="43"/>
      <c r="AF12" s="45">
        <f>SUM(AB12:AE12)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72" customHeight="1" x14ac:dyDescent="0.5">
      <c r="A13" s="33">
        <v>21</v>
      </c>
      <c r="B13" s="34"/>
      <c r="C13" s="35"/>
      <c r="D13" s="36"/>
      <c r="E13" s="36"/>
      <c r="F13" s="37"/>
      <c r="G13" s="39"/>
      <c r="H13" s="39"/>
      <c r="I13" s="39"/>
      <c r="J13" s="38"/>
      <c r="K13" s="40"/>
      <c r="L13" s="40"/>
      <c r="M13" s="41"/>
      <c r="N13" s="4"/>
      <c r="O13" s="10"/>
      <c r="P13" s="10"/>
      <c r="Q13" s="10"/>
      <c r="R13" s="10"/>
      <c r="S13" s="30"/>
      <c r="T13" s="30"/>
      <c r="U13" s="30"/>
      <c r="V13" s="53"/>
      <c r="W13" s="10"/>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30" customHeight="1" thickBot="1" x14ac:dyDescent="0.55000000000000004">
      <c r="A14" s="54">
        <v>21</v>
      </c>
      <c r="B14" s="55"/>
      <c r="C14" s="56"/>
      <c r="D14" s="57"/>
      <c r="E14" s="57"/>
      <c r="F14" s="58"/>
      <c r="G14" s="59"/>
      <c r="H14" s="59"/>
      <c r="I14" s="59"/>
      <c r="J14" s="60"/>
      <c r="K14" s="61"/>
      <c r="L14" s="61"/>
      <c r="M14" s="41"/>
      <c r="N14" s="4"/>
      <c r="O14" s="10"/>
      <c r="P14" s="10"/>
      <c r="Q14" s="10"/>
      <c r="R14" s="10"/>
      <c r="S14" s="30"/>
      <c r="T14" s="30"/>
      <c r="U14" s="30"/>
      <c r="V14" s="53"/>
      <c r="W14" s="10"/>
      <c r="X14" s="10"/>
      <c r="Y14" s="10"/>
      <c r="Z14" s="10"/>
      <c r="AA14" s="10"/>
      <c r="AB14" s="30"/>
      <c r="AC14" s="30"/>
      <c r="AD14" s="30"/>
      <c r="AE14" s="53"/>
      <c r="AF14" s="29"/>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ht="48" customHeight="1" thickBot="1" x14ac:dyDescent="0.85">
      <c r="A15" s="62"/>
      <c r="B15" s="62"/>
      <c r="C15" s="21" t="s">
        <v>18</v>
      </c>
      <c r="D15" s="22"/>
      <c r="E15" s="23"/>
      <c r="F15" s="24"/>
      <c r="G15" s="422"/>
      <c r="H15" s="422"/>
      <c r="I15" s="422"/>
      <c r="J15" s="422"/>
      <c r="K15" s="423" t="s">
        <v>10</v>
      </c>
      <c r="L15" s="423" t="s">
        <v>11</v>
      </c>
      <c r="M15" s="2"/>
      <c r="N15" s="3"/>
      <c r="O15" s="4"/>
      <c r="P15" s="4"/>
      <c r="Q15" s="4"/>
      <c r="R15" s="4"/>
      <c r="S15" s="4"/>
      <c r="T15" s="4"/>
      <c r="U15" s="4"/>
      <c r="V15" s="4"/>
      <c r="W15" s="4"/>
      <c r="X15" s="4"/>
      <c r="Y15" s="4"/>
      <c r="Z15" s="4"/>
      <c r="AA15" s="4"/>
      <c r="AB15" s="4"/>
      <c r="AC15" s="4"/>
      <c r="AD15" s="4"/>
      <c r="AE15" s="4"/>
      <c r="AF15" s="4"/>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5" s="32" customFormat="1" ht="40.5" customHeight="1" x14ac:dyDescent="0.55000000000000004">
      <c r="A16" s="62"/>
      <c r="B16" s="62"/>
      <c r="C16" s="27" t="s">
        <v>13</v>
      </c>
      <c r="D16" s="27" t="s">
        <v>14</v>
      </c>
      <c r="E16" s="63" t="s">
        <v>15</v>
      </c>
      <c r="F16" s="27" t="s">
        <v>16</v>
      </c>
      <c r="G16" s="422"/>
      <c r="H16" s="422"/>
      <c r="I16" s="422"/>
      <c r="J16" s="422"/>
      <c r="K16" s="423"/>
      <c r="L16" s="423"/>
      <c r="M16" s="2"/>
      <c r="N16" s="28"/>
      <c r="O16" s="29" t="s">
        <v>13</v>
      </c>
      <c r="P16" s="29" t="s">
        <v>14</v>
      </c>
      <c r="Q16" s="29" t="s">
        <v>15</v>
      </c>
      <c r="R16" s="29" t="s">
        <v>16</v>
      </c>
      <c r="S16" s="30"/>
      <c r="T16" s="64"/>
      <c r="U16" s="64"/>
      <c r="V16" s="64"/>
      <c r="W16" s="64"/>
      <c r="X16" s="29" t="s">
        <v>13</v>
      </c>
      <c r="Y16" s="29" t="s">
        <v>14</v>
      </c>
      <c r="Z16" s="29" t="s">
        <v>15</v>
      </c>
      <c r="AA16" s="29" t="s">
        <v>16</v>
      </c>
      <c r="AB16" s="29"/>
      <c r="AC16" s="29"/>
      <c r="AD16" s="29"/>
      <c r="AE16" s="29"/>
      <c r="AF16" s="31" t="s">
        <v>17</v>
      </c>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row>
    <row r="17" spans="1:255" ht="72.900000000000006" customHeight="1" x14ac:dyDescent="0.5">
      <c r="A17" s="33">
        <v>2</v>
      </c>
      <c r="B17" s="34">
        <v>1</v>
      </c>
      <c r="C17" s="35" t="str">
        <f>UPPER(IF($A17="","",VLOOKUP($A17,'[3]m round robin žrebna lista'!$A$7:$R$128,2)))</f>
        <v/>
      </c>
      <c r="D17" s="36" t="str">
        <f>UPPER(IF($A17="","",VLOOKUP($A17,'[3]m round robin žrebna lista'!$A$7:$R$128,3)))</f>
        <v>ŠKULJ</v>
      </c>
      <c r="E17" s="36" t="str">
        <f>PROPER(IF($A17="","",VLOOKUP($A17,'[3]m round robin žrebna lista'!$A$7:$R$128,4)))</f>
        <v>Luka</v>
      </c>
      <c r="F17" s="37" t="str">
        <f>UPPER(IF($A17="","",VLOOKUP($A17,'[3]m round robin žrebna lista'!$A$7:$R$128,5)))</f>
        <v>MAJA</v>
      </c>
      <c r="G17" s="38"/>
      <c r="H17" s="39" t="s">
        <v>219</v>
      </c>
      <c r="I17" s="39" t="s">
        <v>220</v>
      </c>
      <c r="J17" s="39" t="s">
        <v>217</v>
      </c>
      <c r="K17" s="40" t="s">
        <v>218</v>
      </c>
      <c r="L17" s="40">
        <v>4</v>
      </c>
      <c r="M17" s="41">
        <f>IF($A17="","",VLOOKUP($A17,'[3]m round robin žrebna lista'!$A$7:$R$128,14))</f>
        <v>0</v>
      </c>
      <c r="N17" s="4"/>
      <c r="O17" s="42" t="str">
        <f>UPPER(IF($A17="","",VLOOKUP($A17,'[3]m round robin žrebna lista'!$A$7:$R$128,2)))</f>
        <v/>
      </c>
      <c r="P17" s="42" t="str">
        <f>UPPER(IF($A17="","",VLOOKUP($A17,'[3]m round robin žrebna lista'!$A$7:$R$128,3)))</f>
        <v>ŠKULJ</v>
      </c>
      <c r="Q17" s="42" t="str">
        <f>PROPER(IF($A17="","",VLOOKUP($A17,'[3]m round robin žrebna lista'!$A$7:$R$128,4)))</f>
        <v>Luka</v>
      </c>
      <c r="R17" s="42" t="str">
        <f>UPPER(IF($A17="","",VLOOKUP($A17,'[3]m round robin žrebna lista'!$A$7:$R$128,5)))</f>
        <v>MAJA</v>
      </c>
      <c r="S17" s="43"/>
      <c r="T17" s="44"/>
      <c r="U17" s="44"/>
      <c r="V17" s="44"/>
      <c r="W17" s="4"/>
      <c r="X17" s="42" t="str">
        <f>UPPER(IF($A17="","",VLOOKUP($A17,'[3]m round robin žrebna lista'!$A$7:$R$128,2)))</f>
        <v/>
      </c>
      <c r="Y17" s="42" t="str">
        <f>UPPER(IF($A17="","",VLOOKUP($A17,'[3]m round robin žrebna lista'!$A$7:$R$128,3)))</f>
        <v>ŠKULJ</v>
      </c>
      <c r="Z17" s="42" t="str">
        <f>PROPER(IF($A17="","",VLOOKUP($A17,'[3]m round robin žrebna lista'!$A$7:$R$128,4)))</f>
        <v>Luka</v>
      </c>
      <c r="AA17" s="42" t="str">
        <f>UPPER(IF($A17="","",VLOOKUP($A17,'[3]m round robin žrebna lista'!$A$7:$R$128,5)))</f>
        <v>MAJA</v>
      </c>
      <c r="AB17" s="43"/>
      <c r="AC17" s="44" t="str">
        <f>IF(T17="","",IF(T17="1bb","1bb",IF(T17="2bb","2bb",IF(T17=1,$M18,0))))</f>
        <v/>
      </c>
      <c r="AD17" s="44" t="str">
        <f>IF(U17="","",IF(U17="1bb","1bb",IF(U17="3bb","3bb",IF(U17=1,$M19,0))))</f>
        <v/>
      </c>
      <c r="AE17" s="44" t="str">
        <f>IF(V17="","",IF(V17="1bb","1bb",IF(V17="4bb","4bb",IF(V17=1,$M20,0))))</f>
        <v/>
      </c>
      <c r="AF17" s="45">
        <f>SUM(AC17:AE17)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72.900000000000006" customHeight="1" x14ac:dyDescent="0.5">
      <c r="A18" s="33">
        <v>8</v>
      </c>
      <c r="B18" s="34">
        <v>2</v>
      </c>
      <c r="C18" s="35" t="str">
        <f>UPPER(IF($A18="","",VLOOKUP($A18,'[3]m round robin žrebna lista'!$A$7:$R$128,2)))</f>
        <v/>
      </c>
      <c r="D18" s="36" t="str">
        <f>UPPER(IF($A18="","",VLOOKUP($A18,'[3]m round robin žrebna lista'!$A$7:$R$128,3)))</f>
        <v>VERETENNYKOV</v>
      </c>
      <c r="E18" s="36" t="str">
        <f>PROPER(IF($A18="","",VLOOKUP($A18,'[3]m round robin žrebna lista'!$A$7:$R$128,4)))</f>
        <v>Mark</v>
      </c>
      <c r="F18" s="37" t="str">
        <f>UPPER(IF($A18="","",VLOOKUP($A18,'[3]m round robin žrebna lista'!$A$7:$R$128,5)))</f>
        <v>ŽTKMB</v>
      </c>
      <c r="G18" s="39" t="s">
        <v>221</v>
      </c>
      <c r="H18" s="38"/>
      <c r="I18" s="39" t="s">
        <v>222</v>
      </c>
      <c r="J18" s="39" t="s">
        <v>212</v>
      </c>
      <c r="K18" s="40">
        <v>2</v>
      </c>
      <c r="L18" s="40">
        <v>2</v>
      </c>
      <c r="M18" s="41">
        <f>IF($A18="","",VLOOKUP($A18,'[3]m round robin žrebna lista'!$A$7:$R$128,14))</f>
        <v>0</v>
      </c>
      <c r="N18" s="4"/>
      <c r="O18" s="42" t="str">
        <f>UPPER(IF($A18="","",VLOOKUP($A18,'[3]m round robin žrebna lista'!$A$7:$R$128,2)))</f>
        <v/>
      </c>
      <c r="P18" s="42" t="str">
        <f>UPPER(IF($A18="","",VLOOKUP($A18,'[3]m round robin žrebna lista'!$A$7:$R$128,3)))</f>
        <v>VERETENNYKOV</v>
      </c>
      <c r="Q18" s="42" t="str">
        <f>PROPER(IF($A18="","",VLOOKUP($A18,'[3]m round robin žrebna lista'!$A$7:$R$128,4)))</f>
        <v>Mark</v>
      </c>
      <c r="R18" s="42" t="str">
        <f>UPPER(IF($A18="","",VLOOKUP($A18,'[3]m round robin žrebna lista'!$A$7:$R$128,5)))</f>
        <v>ŽTKMB</v>
      </c>
      <c r="S18" s="44"/>
      <c r="T18" s="43"/>
      <c r="U18" s="44"/>
      <c r="V18" s="44"/>
      <c r="W18" s="4"/>
      <c r="X18" s="42" t="str">
        <f>UPPER(IF($A18="","",VLOOKUP($A18,'[3]m round robin žrebna lista'!$A$7:$R$128,2)))</f>
        <v/>
      </c>
      <c r="Y18" s="42" t="str">
        <f>UPPER(IF($A18="","",VLOOKUP($A18,'[3]m round robin žrebna lista'!$A$7:$R$128,3)))</f>
        <v>VERETENNYKOV</v>
      </c>
      <c r="Z18" s="42" t="str">
        <f>PROPER(IF($A18="","",VLOOKUP($A18,'[3]m round robin žrebna lista'!$A$7:$R$128,4)))</f>
        <v>Mark</v>
      </c>
      <c r="AA18" s="42" t="str">
        <f>UPPER(IF($A18="","",VLOOKUP($A18,'[3]m round robin žrebna lista'!$A$7:$R$128,5)))</f>
        <v>ŽTKMB</v>
      </c>
      <c r="AB18" s="44" t="str">
        <f>IF(S18="","",IF(S18="1bb","1bb",IF(S18="2bb","2bb",IF(S18=1,0,M17))))</f>
        <v/>
      </c>
      <c r="AC18" s="43"/>
      <c r="AD18" s="44" t="str">
        <f>IF(U18="","",IF(U18="2bb","2bb",IF(U18="3bb","3bb",IF(U18=2,M19,0))))</f>
        <v/>
      </c>
      <c r="AE18" s="44" t="str">
        <f>IF(V18="","",IF(V18="2bb","2bb",IF(V18="4bb","4bb",IF(V18=2,M20,0))))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72.900000000000006" customHeight="1" x14ac:dyDescent="0.5">
      <c r="A19" s="33">
        <v>12</v>
      </c>
      <c r="B19" s="34">
        <v>3</v>
      </c>
      <c r="C19" s="35" t="str">
        <f>UPPER(IF($A19="","",VLOOKUP($A19,'[3]m round robin žrebna lista'!$A$7:$R$128,2)))</f>
        <v/>
      </c>
      <c r="D19" s="36" t="str">
        <f>UPPER(IF($A19="","",VLOOKUP($A19,'[3]m round robin žrebna lista'!$A$7:$R$128,3)))</f>
        <v>KRIČEJ ŠTAMCAR</v>
      </c>
      <c r="E19" s="36" t="str">
        <f>PROPER(IF($A19="","",VLOOKUP($A19,'[3]m round robin žrebna lista'!$A$7:$R$128,4)))</f>
        <v>Adonis Dion</v>
      </c>
      <c r="F19" s="37" t="str">
        <f>UPPER(IF($A19="","",VLOOKUP($A19,'[3]m round robin žrebna lista'!$A$7:$R$128,5)))</f>
        <v>BOBI</v>
      </c>
      <c r="G19" s="39" t="s">
        <v>220</v>
      </c>
      <c r="H19" s="39" t="s">
        <v>223</v>
      </c>
      <c r="I19" s="38"/>
      <c r="J19" s="39" t="s">
        <v>216</v>
      </c>
      <c r="K19" s="40">
        <v>1</v>
      </c>
      <c r="L19" s="40">
        <v>3</v>
      </c>
      <c r="M19" s="41">
        <f>IF($A19="","",VLOOKUP($A19,'[3]m round robin žrebna lista'!$A$7:$R$128,14))</f>
        <v>0</v>
      </c>
      <c r="N19" s="4"/>
      <c r="O19" s="42" t="str">
        <f>UPPER(IF($A19="","",VLOOKUP($A19,'[3]m round robin žrebna lista'!$A$7:$R$128,2)))</f>
        <v/>
      </c>
      <c r="P19" s="42" t="str">
        <f>UPPER(IF($A19="","",VLOOKUP($A19,'[3]m round robin žrebna lista'!$A$7:$R$128,3)))</f>
        <v>KRIČEJ ŠTAMCAR</v>
      </c>
      <c r="Q19" s="42" t="str">
        <f>PROPER(IF($A19="","",VLOOKUP($A19,'[3]m round robin žrebna lista'!$A$7:$R$128,4)))</f>
        <v>Adonis Dion</v>
      </c>
      <c r="R19" s="42" t="str">
        <f>UPPER(IF($A19="","",VLOOKUP($A19,'[3]m round robin žrebna lista'!$A$7:$R$128,5)))</f>
        <v>BOBI</v>
      </c>
      <c r="S19" s="44"/>
      <c r="T19" s="44"/>
      <c r="U19" s="43"/>
      <c r="V19" s="44"/>
      <c r="W19" s="4"/>
      <c r="X19" s="42" t="str">
        <f>UPPER(IF($A19="","",VLOOKUP($A19,'[3]m round robin žrebna lista'!$A$7:$R$128,2)))</f>
        <v/>
      </c>
      <c r="Y19" s="42" t="str">
        <f>UPPER(IF($A19="","",VLOOKUP($A19,'[3]m round robin žrebna lista'!$A$7:$R$128,3)))</f>
        <v>KRIČEJ ŠTAMCAR</v>
      </c>
      <c r="Z19" s="42" t="str">
        <f>PROPER(IF($A19="","",VLOOKUP($A19,'[3]m round robin žrebna lista'!$A$7:$R$128,4)))</f>
        <v>Adonis Dion</v>
      </c>
      <c r="AA19" s="42" t="str">
        <f>UPPER(IF($A19="","",VLOOKUP($A19,'[3]m round robin žrebna lista'!$A$7:$R$128,5)))</f>
        <v>BOBI</v>
      </c>
      <c r="AB19" s="44" t="str">
        <f>IF(S19="","",IF(S19="1bb","1bb",IF(S19="3bb","3bb",IF(S19=1,0,M17))))</f>
        <v/>
      </c>
      <c r="AC19" s="44" t="str">
        <f>IF(T19="","",IF(T19="2bb","2bb",IF(T19="3bb","3bb",IF(T19=2,0,M18))))</f>
        <v/>
      </c>
      <c r="AD19" s="43"/>
      <c r="AE19" s="44" t="str">
        <f>IF(V19="","",IF(V19="3bb","3bb",IF(V19="4bb","4bb",IF(V19=3,M20,0))))</f>
        <v/>
      </c>
      <c r="AF19" s="45">
        <f>SUM(AB19:AE19)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72.900000000000006" customHeight="1" x14ac:dyDescent="0.5">
      <c r="A20" s="33">
        <v>14</v>
      </c>
      <c r="B20" s="34">
        <v>4</v>
      </c>
      <c r="C20" s="35" t="str">
        <f>UPPER(IF($A20="","",VLOOKUP($A20,'[3]m round robin žrebna lista'!$A$7:$R$128,2)))</f>
        <v/>
      </c>
      <c r="D20" s="36" t="str">
        <f>UPPER(IF($A20="","",VLOOKUP($A20,'[3]m round robin žrebna lista'!$A$7:$R$128,3)))</f>
        <v>POLANEC</v>
      </c>
      <c r="E20" s="36" t="str">
        <f>PROPER(IF($A20="","",VLOOKUP($A20,'[3]m round robin žrebna lista'!$A$7:$R$128,4)))</f>
        <v>Gael</v>
      </c>
      <c r="F20" s="37" t="str">
        <f>UPPER(IF($A20="","",VLOOKUP($A20,'[3]m round robin žrebna lista'!$A$7:$R$128,5)))</f>
        <v>ŽTKMB</v>
      </c>
      <c r="G20" s="39" t="s">
        <v>209</v>
      </c>
      <c r="H20" s="39" t="s">
        <v>210</v>
      </c>
      <c r="I20" s="39" t="s">
        <v>224</v>
      </c>
      <c r="J20" s="38"/>
      <c r="K20" s="40">
        <v>3</v>
      </c>
      <c r="L20" s="40">
        <v>1</v>
      </c>
      <c r="M20" s="41">
        <f>IF($A20="","",VLOOKUP($A20,'[3]m round robin žrebna lista'!$A$7:$R$128,14))</f>
        <v>0</v>
      </c>
      <c r="N20" s="4"/>
      <c r="O20" s="42" t="str">
        <f>UPPER(IF($A20="","",VLOOKUP($A20,'[3]m round robin žrebna lista'!$A$7:$R$128,2)))</f>
        <v/>
      </c>
      <c r="P20" s="42" t="str">
        <f>UPPER(IF($A20="","",VLOOKUP($A20,'[3]m round robin žrebna lista'!$A$7:$R$128,3)))</f>
        <v>POLANEC</v>
      </c>
      <c r="Q20" s="42" t="str">
        <f>PROPER(IF($A20="","",VLOOKUP($A20,'[3]m round robin žrebna lista'!$A$7:$R$128,4)))</f>
        <v>Gael</v>
      </c>
      <c r="R20" s="42" t="str">
        <f>UPPER(IF($A20="","",VLOOKUP($A20,'[3]m round robin žrebna lista'!$A$7:$R$128,5)))</f>
        <v>ŽTKMB</v>
      </c>
      <c r="S20" s="44"/>
      <c r="T20" s="44"/>
      <c r="U20" s="44"/>
      <c r="V20" s="43"/>
      <c r="W20" s="4"/>
      <c r="X20" s="42" t="str">
        <f>UPPER(IF($A20="","",VLOOKUP($A20,'[3]m round robin žrebna lista'!$A$7:$R$128,2)))</f>
        <v/>
      </c>
      <c r="Y20" s="42" t="str">
        <f>UPPER(IF($A20="","",VLOOKUP($A20,'[3]m round robin žrebna lista'!$A$7:$R$128,3)))</f>
        <v>POLANEC</v>
      </c>
      <c r="Z20" s="42" t="str">
        <f>PROPER(IF($A20="","",VLOOKUP($A20,'[3]m round robin žrebna lista'!$A$7:$R$128,4)))</f>
        <v>Gael</v>
      </c>
      <c r="AA20" s="42" t="str">
        <f>UPPER(IF($A20="","",VLOOKUP($A20,'[3]m round robin žrebna lista'!$A$7:$R$128,5)))</f>
        <v>ŽTKMB</v>
      </c>
      <c r="AB20" s="44" t="str">
        <f>IF(S20="","",IF(S20="1bb","1bb",IF(S20="4bb","4bb",IF(S20=1,0,M17))))</f>
        <v/>
      </c>
      <c r="AC20" s="44" t="str">
        <f>IF(T20="","",IF(T20="2bb","2bb",IF(T20="4bb","4bb",IF(T20=2,0,M18))))</f>
        <v/>
      </c>
      <c r="AD20" s="44" t="str">
        <f>IF(U20="","",IF(U20="3bb","3bb",IF(U20="4bb","4bb",IF(U20=3,0,M19))))</f>
        <v/>
      </c>
      <c r="AE20" s="43"/>
      <c r="AF20" s="45">
        <f>SUM(AB20:AD20)</f>
        <v>0</v>
      </c>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27.75" customHeight="1" thickBot="1" x14ac:dyDescent="0.55000000000000004">
      <c r="A21" s="54"/>
      <c r="B21" s="55"/>
      <c r="C21" s="56"/>
      <c r="D21" s="57"/>
      <c r="E21" s="57"/>
      <c r="F21" s="58"/>
      <c r="G21" s="59"/>
      <c r="H21" s="59"/>
      <c r="I21" s="59"/>
      <c r="J21" s="60"/>
      <c r="K21" s="61"/>
      <c r="L21" s="61"/>
      <c r="M21" s="41"/>
      <c r="N21" s="4"/>
      <c r="O21" s="10"/>
      <c r="P21" s="10"/>
      <c r="Q21" s="10"/>
      <c r="R21" s="10"/>
      <c r="S21" s="30"/>
      <c r="T21" s="30"/>
      <c r="U21" s="30"/>
      <c r="V21" s="53"/>
      <c r="W21" s="4"/>
      <c r="X21" s="10"/>
      <c r="Y21" s="10"/>
      <c r="Z21" s="10"/>
      <c r="AA21" s="10"/>
      <c r="AB21" s="30"/>
      <c r="AC21" s="30"/>
      <c r="AD21" s="30"/>
      <c r="AE21" s="53"/>
      <c r="AF21" s="29"/>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ht="46.5" customHeight="1" thickBot="1" x14ac:dyDescent="0.85">
      <c r="A22" s="422"/>
      <c r="B22" s="422"/>
      <c r="C22" s="21" t="s">
        <v>19</v>
      </c>
      <c r="D22" s="22"/>
      <c r="E22" s="23"/>
      <c r="F22" s="24"/>
      <c r="G22" s="422"/>
      <c r="H22" s="422"/>
      <c r="I22" s="422"/>
      <c r="J22" s="422"/>
      <c r="K22" s="423" t="s">
        <v>10</v>
      </c>
      <c r="L22" s="423" t="s">
        <v>11</v>
      </c>
      <c r="M22" s="2"/>
      <c r="N22" s="3"/>
      <c r="O22" s="4"/>
      <c r="P22" s="4"/>
      <c r="Q22" s="4"/>
      <c r="R22" s="4"/>
      <c r="S22" s="4"/>
      <c r="T22" s="4"/>
      <c r="U22" s="4"/>
      <c r="V22" s="4"/>
      <c r="W22" s="4"/>
      <c r="X22" s="4"/>
      <c r="Y22" s="4"/>
      <c r="Z22" s="4"/>
      <c r="AA22" s="4"/>
      <c r="AB22" s="4"/>
      <c r="AC22" s="4"/>
      <c r="AD22" s="4"/>
      <c r="AE22" s="4"/>
      <c r="AF22" s="4"/>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row>
    <row r="23" spans="1:255" s="32" customFormat="1" ht="40.5" customHeight="1" x14ac:dyDescent="0.55000000000000004">
      <c r="A23" s="422"/>
      <c r="B23" s="422"/>
      <c r="C23" s="27" t="s">
        <v>13</v>
      </c>
      <c r="D23" s="27" t="s">
        <v>14</v>
      </c>
      <c r="E23" s="63" t="s">
        <v>15</v>
      </c>
      <c r="F23" s="27" t="s">
        <v>16</v>
      </c>
      <c r="G23" s="422"/>
      <c r="H23" s="422"/>
      <c r="I23" s="422"/>
      <c r="J23" s="422"/>
      <c r="K23" s="423"/>
      <c r="L23" s="423"/>
      <c r="M23" s="2"/>
      <c r="N23" s="28"/>
      <c r="O23" s="29" t="s">
        <v>13</v>
      </c>
      <c r="P23" s="29" t="s">
        <v>14</v>
      </c>
      <c r="Q23" s="29" t="s">
        <v>15</v>
      </c>
      <c r="R23" s="29" t="s">
        <v>16</v>
      </c>
      <c r="S23" s="30"/>
      <c r="T23" s="64"/>
      <c r="U23" s="64"/>
      <c r="V23" s="64"/>
      <c r="W23" s="64"/>
      <c r="X23" s="29" t="s">
        <v>13</v>
      </c>
      <c r="Y23" s="29" t="s">
        <v>14</v>
      </c>
      <c r="Z23" s="29" t="s">
        <v>15</v>
      </c>
      <c r="AA23" s="29" t="s">
        <v>16</v>
      </c>
      <c r="AB23" s="29"/>
      <c r="AC23" s="29"/>
      <c r="AD23" s="29"/>
      <c r="AE23" s="29"/>
      <c r="AF23" s="31" t="s">
        <v>17</v>
      </c>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row>
    <row r="24" spans="1:255" ht="72.900000000000006" customHeight="1" x14ac:dyDescent="0.5">
      <c r="A24" s="33">
        <v>3</v>
      </c>
      <c r="B24" s="34">
        <v>1</v>
      </c>
      <c r="C24" s="35" t="str">
        <f>UPPER(IF($A24="","",VLOOKUP($A24,'[3]m round robin žrebna lista'!$A$7:$R$128,2)))</f>
        <v/>
      </c>
      <c r="D24" s="36" t="str">
        <f>UPPER(IF($A24="","",VLOOKUP($A24,'[3]m round robin žrebna lista'!$A$7:$R$128,3)))</f>
        <v>CVETKO</v>
      </c>
      <c r="E24" s="36" t="str">
        <f>PROPER(IF($A24="","",VLOOKUP($A24,'[3]m round robin žrebna lista'!$A$7:$R$128,4)))</f>
        <v>Lan</v>
      </c>
      <c r="F24" s="37" t="str">
        <f>UPPER(IF($A24="","",VLOOKUP($A24,'[3]m round robin žrebna lista'!$A$7:$R$128,5)))</f>
        <v>BO-BI</v>
      </c>
      <c r="G24" s="38"/>
      <c r="H24" s="39" t="s">
        <v>225</v>
      </c>
      <c r="I24" s="39" t="s">
        <v>210</v>
      </c>
      <c r="J24" s="39" t="s">
        <v>211</v>
      </c>
      <c r="K24" s="40">
        <v>3</v>
      </c>
      <c r="L24" s="40">
        <v>1</v>
      </c>
      <c r="M24" s="41">
        <f>IF($A24="","",VLOOKUP($A24,'[3]m round robin žrebna lista'!$A$7:$R$128,14))</f>
        <v>0</v>
      </c>
      <c r="N24" s="4"/>
      <c r="O24" s="42" t="str">
        <f>UPPER(IF($A24="","",VLOOKUP($A24,'[3]m round robin žrebna lista'!$A$7:$R$128,2)))</f>
        <v/>
      </c>
      <c r="P24" s="42" t="str">
        <f>UPPER(IF($A24="","",VLOOKUP($A24,'[3]m round robin žrebna lista'!$A$7:$R$128,3)))</f>
        <v>CVETKO</v>
      </c>
      <c r="Q24" s="42" t="str">
        <f>PROPER(IF($A24="","",VLOOKUP($A24,'[3]m round robin žrebna lista'!$A$7:$R$128,4)))</f>
        <v>Lan</v>
      </c>
      <c r="R24" s="42" t="str">
        <f>UPPER(IF($A24="","",VLOOKUP($A24,'[3]m round robin žrebna lista'!$A$7:$R$128,5)))</f>
        <v>BO-BI</v>
      </c>
      <c r="S24" s="43"/>
      <c r="T24" s="44"/>
      <c r="U24" s="44"/>
      <c r="V24" s="44"/>
      <c r="W24" s="4"/>
      <c r="X24" s="42" t="str">
        <f>UPPER(IF($A24="","",VLOOKUP($A24,'[3]m round robin žrebna lista'!$A$7:$R$128,2)))</f>
        <v/>
      </c>
      <c r="Y24" s="42" t="str">
        <f>UPPER(IF($A24="","",VLOOKUP($A24,'[3]m round robin žrebna lista'!$A$7:$R$128,3)))</f>
        <v>CVETKO</v>
      </c>
      <c r="Z24" s="42" t="str">
        <f>PROPER(IF($A24="","",VLOOKUP($A24,'[3]m round robin žrebna lista'!$A$7:$R$128,4)))</f>
        <v>Lan</v>
      </c>
      <c r="AA24" s="42" t="str">
        <f>UPPER(IF($A24="","",VLOOKUP($A24,'[3]m round robin žrebna lista'!$A$7:$R$128,5)))</f>
        <v>BO-BI</v>
      </c>
      <c r="AB24" s="43"/>
      <c r="AC24" s="44" t="str">
        <f>IF(T24="","",IF(T24="1bb","1bb",IF(T24="2bb","2bb",IF(T24=1,$M25,0))))</f>
        <v/>
      </c>
      <c r="AD24" s="44" t="str">
        <f>IF(U24="","",IF(U24="1bb","1bb",IF(U24="3bb","3bb",IF(U24=1,$M26,0))))</f>
        <v/>
      </c>
      <c r="AE24" s="44" t="str">
        <f>IF(V24="","",IF(V24="1bb","1bb",IF(V24="4bb","4bb",IF(V24=1,$M27,0))))</f>
        <v/>
      </c>
      <c r="AF24" s="45">
        <f>SUM(AC24:AE24)</f>
        <v>0</v>
      </c>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row>
    <row r="25" spans="1:255" ht="72.900000000000006" customHeight="1" x14ac:dyDescent="0.5">
      <c r="A25" s="33">
        <v>7</v>
      </c>
      <c r="B25" s="34">
        <v>2</v>
      </c>
      <c r="C25" s="35" t="str">
        <f>UPPER(IF($A25="","",VLOOKUP($A25,'[3]m round robin žrebna lista'!$A$7:$R$128,2)))</f>
        <v/>
      </c>
      <c r="D25" s="36" t="str">
        <f>UPPER(IF($A25="","",VLOOKUP($A25,'[3]m round robin žrebna lista'!$A$7:$R$128,3)))</f>
        <v>SELINŠEK</v>
      </c>
      <c r="E25" s="36" t="str">
        <f>PROPER(IF($A25="","",VLOOKUP($A25,'[3]m round robin žrebna lista'!$A$7:$R$128,4)))</f>
        <v>Rok Aleksander</v>
      </c>
      <c r="F25" s="37" t="str">
        <f>UPPER(IF($A25="","",VLOOKUP($A25,'[3]m round robin žrebna lista'!$A$7:$R$128,5)))</f>
        <v>ŽTKMB</v>
      </c>
      <c r="G25" s="39" t="s">
        <v>226</v>
      </c>
      <c r="H25" s="38"/>
      <c r="I25" s="39" t="s">
        <v>215</v>
      </c>
      <c r="J25" s="39" t="s">
        <v>209</v>
      </c>
      <c r="K25" s="40">
        <v>1</v>
      </c>
      <c r="L25" s="40">
        <v>3</v>
      </c>
      <c r="M25" s="41">
        <f>IF($A25="","",VLOOKUP($A25,'[3]m round robin žrebna lista'!$A$7:$R$128,14))</f>
        <v>0</v>
      </c>
      <c r="N25" s="4"/>
      <c r="O25" s="42" t="str">
        <f>UPPER(IF($A25="","",VLOOKUP($A25,'[3]m round robin žrebna lista'!$A$7:$R$128,2)))</f>
        <v/>
      </c>
      <c r="P25" s="42" t="str">
        <f>UPPER(IF($A25="","",VLOOKUP($A25,'[3]m round robin žrebna lista'!$A$7:$R$128,3)))</f>
        <v>SELINŠEK</v>
      </c>
      <c r="Q25" s="42" t="str">
        <f>PROPER(IF($A25="","",VLOOKUP($A25,'[3]m round robin žrebna lista'!$A$7:$R$128,4)))</f>
        <v>Rok Aleksander</v>
      </c>
      <c r="R25" s="42" t="str">
        <f>UPPER(IF($A25="","",VLOOKUP($A25,'[3]m round robin žrebna lista'!$A$7:$R$128,5)))</f>
        <v>ŽTKMB</v>
      </c>
      <c r="S25" s="44"/>
      <c r="T25" s="43"/>
      <c r="U25" s="44"/>
      <c r="V25" s="44"/>
      <c r="W25" s="4"/>
      <c r="X25" s="42" t="str">
        <f>UPPER(IF($A25="","",VLOOKUP($A25,'[3]m round robin žrebna lista'!$A$7:$R$128,2)))</f>
        <v/>
      </c>
      <c r="Y25" s="42" t="str">
        <f>UPPER(IF($A25="","",VLOOKUP($A25,'[3]m round robin žrebna lista'!$A$7:$R$128,3)))</f>
        <v>SELINŠEK</v>
      </c>
      <c r="Z25" s="42" t="str">
        <f>PROPER(IF($A25="","",VLOOKUP($A25,'[3]m round robin žrebna lista'!$A$7:$R$128,4)))</f>
        <v>Rok Aleksander</v>
      </c>
      <c r="AA25" s="42" t="str">
        <f>UPPER(IF($A25="","",VLOOKUP($A25,'[3]m round robin žrebna lista'!$A$7:$R$128,5)))</f>
        <v>ŽTKMB</v>
      </c>
      <c r="AB25" s="44" t="str">
        <f>IF(S25="","",IF(S25="1bb","1bb",IF(S25="2bb","2bb",IF(S25=1,0,M24))))</f>
        <v/>
      </c>
      <c r="AC25" s="43"/>
      <c r="AD25" s="44" t="str">
        <f>IF(U25="","",IF(U25="2bb","2bb",IF(U25="3bb","3bb",IF(U25=2,M26,0))))</f>
        <v/>
      </c>
      <c r="AE25" s="44" t="str">
        <f>IF(V25="","",IF(V25="2bb","2bb",IF(V25="4bb","4bb",IF(V25=2,M27,0))))</f>
        <v/>
      </c>
      <c r="AF25" s="45">
        <f>SUM(AB25:AE25)</f>
        <v>0</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row>
    <row r="26" spans="1:255" ht="72.900000000000006" customHeight="1" x14ac:dyDescent="0.5">
      <c r="A26" s="33">
        <v>11</v>
      </c>
      <c r="B26" s="34">
        <v>3</v>
      </c>
      <c r="C26" s="35" t="str">
        <f>UPPER(IF($A26="","",VLOOKUP($A26,'[3]m round robin žrebna lista'!$A$7:$R$128,2)))</f>
        <v/>
      </c>
      <c r="D26" s="36" t="str">
        <f>UPPER(IF($A26="","",VLOOKUP($A26,'[3]m round robin žrebna lista'!$A$7:$R$128,3)))</f>
        <v>DUMCHEV</v>
      </c>
      <c r="E26" s="36" t="str">
        <f>PROPER(IF($A26="","",VLOOKUP($A26,'[3]m round robin žrebna lista'!$A$7:$R$128,4)))</f>
        <v>Alexander</v>
      </c>
      <c r="F26" s="37" t="str">
        <f>UPPER(IF($A26="","",VLOOKUP($A26,'[3]m round robin žrebna lista'!$A$7:$R$128,5)))</f>
        <v>MAJA</v>
      </c>
      <c r="G26" s="39" t="s">
        <v>212</v>
      </c>
      <c r="H26" s="39" t="s">
        <v>213</v>
      </c>
      <c r="I26" s="38"/>
      <c r="J26" s="39" t="s">
        <v>213</v>
      </c>
      <c r="K26" s="40">
        <v>2</v>
      </c>
      <c r="L26" s="40">
        <v>2</v>
      </c>
      <c r="M26" s="41">
        <f>IF($A26="","",VLOOKUP($A26,'[3]m round robin žrebna lista'!$A$7:$R$128,14))</f>
        <v>0</v>
      </c>
      <c r="N26" s="4"/>
      <c r="O26" s="42" t="str">
        <f>UPPER(IF($A26="","",VLOOKUP($A26,'[3]m round robin žrebna lista'!$A$7:$R$128,2)))</f>
        <v/>
      </c>
      <c r="P26" s="42" t="str">
        <f>UPPER(IF($A26="","",VLOOKUP($A26,'[3]m round robin žrebna lista'!$A$7:$R$128,3)))</f>
        <v>DUMCHEV</v>
      </c>
      <c r="Q26" s="42" t="str">
        <f>PROPER(IF($A26="","",VLOOKUP($A26,'[3]m round robin žrebna lista'!$A$7:$R$128,4)))</f>
        <v>Alexander</v>
      </c>
      <c r="R26" s="42" t="str">
        <f>UPPER(IF($A26="","",VLOOKUP($A26,'[3]m round robin žrebna lista'!$A$7:$R$128,5)))</f>
        <v>MAJA</v>
      </c>
      <c r="S26" s="44"/>
      <c r="T26" s="44"/>
      <c r="U26" s="43"/>
      <c r="V26" s="44"/>
      <c r="W26" s="4"/>
      <c r="X26" s="42" t="str">
        <f>UPPER(IF($A26="","",VLOOKUP($A26,'[3]m round robin žrebna lista'!$A$7:$R$128,2)))</f>
        <v/>
      </c>
      <c r="Y26" s="42" t="str">
        <f>UPPER(IF($A26="","",VLOOKUP($A26,'[3]m round robin žrebna lista'!$A$7:$R$128,3)))</f>
        <v>DUMCHEV</v>
      </c>
      <c r="Z26" s="42" t="str">
        <f>PROPER(IF($A26="","",VLOOKUP($A26,'[3]m round robin žrebna lista'!$A$7:$R$128,4)))</f>
        <v>Alexander</v>
      </c>
      <c r="AA26" s="42" t="str">
        <f>UPPER(IF($A26="","",VLOOKUP($A26,'[3]m round robin žrebna lista'!$A$7:$R$128,5)))</f>
        <v>MAJA</v>
      </c>
      <c r="AB26" s="44" t="str">
        <f>IF(S26="","",IF(S26="1bb","1bb",IF(S26="3bb","3bb",IF(S26=1,0,M24))))</f>
        <v/>
      </c>
      <c r="AC26" s="44" t="str">
        <f>IF(T26="","",IF(T26="2bb","2bb",IF(T26="3bb","3bb",IF(T26=2,0,M25))))</f>
        <v/>
      </c>
      <c r="AD26" s="43"/>
      <c r="AE26" s="44" t="str">
        <f>IF(V26="","",IF(V26="3bb","3bb",IF(V26="4bb","4bb",IF(V26=3,M27,0))))</f>
        <v/>
      </c>
      <c r="AF26" s="45">
        <f>SUM(AB26:AE26)</f>
        <v>0</v>
      </c>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row>
    <row r="27" spans="1:255" ht="72.900000000000006" customHeight="1" x14ac:dyDescent="0.5">
      <c r="A27" s="33">
        <v>16</v>
      </c>
      <c r="B27" s="34">
        <v>4</v>
      </c>
      <c r="C27" s="35" t="str">
        <f>UPPER(IF($A27="","",VLOOKUP($A27,'[3]m round robin žrebna lista'!$A$7:$R$128,2)))</f>
        <v/>
      </c>
      <c r="D27" s="36" t="str">
        <f>UPPER(IF($A27="","",VLOOKUP($A27,'[3]m round robin žrebna lista'!$A$7:$R$128,3)))</f>
        <v>SEVER</v>
      </c>
      <c r="E27" s="36" t="str">
        <f>PROPER(IF($A27="","",VLOOKUP($A27,'[3]m round robin žrebna lista'!$A$7:$R$128,4)))</f>
        <v>Maks</v>
      </c>
      <c r="F27" s="37" t="str">
        <f>UPPER(IF($A27="","",VLOOKUP($A27,'[3]m round robin žrebna lista'!$A$7:$R$128,5)))</f>
        <v>TABRE</v>
      </c>
      <c r="G27" s="39" t="s">
        <v>214</v>
      </c>
      <c r="H27" s="39" t="s">
        <v>217</v>
      </c>
      <c r="I27" s="39" t="s">
        <v>215</v>
      </c>
      <c r="J27" s="38"/>
      <c r="K27" s="40" t="s">
        <v>218</v>
      </c>
      <c r="L27" s="40">
        <v>4</v>
      </c>
      <c r="M27" s="41">
        <f>IF($A27="","",VLOOKUP($A27,'[3]m round robin žrebna lista'!$A$7:$R$128,14))</f>
        <v>0</v>
      </c>
      <c r="N27" s="4"/>
      <c r="O27" s="42" t="str">
        <f>UPPER(IF($A27="","",VLOOKUP($A27,'[3]m round robin žrebna lista'!$A$7:$R$128,2)))</f>
        <v/>
      </c>
      <c r="P27" s="42" t="str">
        <f>UPPER(IF($A27="","",VLOOKUP($A27,'[3]m round robin žrebna lista'!$A$7:$R$128,3)))</f>
        <v>SEVER</v>
      </c>
      <c r="Q27" s="42" t="str">
        <f>PROPER(IF($A27="","",VLOOKUP($A27,'[3]m round robin žrebna lista'!$A$7:$R$128,4)))</f>
        <v>Maks</v>
      </c>
      <c r="R27" s="42" t="str">
        <f>UPPER(IF($A27="","",VLOOKUP($A27,'[3]m round robin žrebna lista'!$A$7:$R$128,5)))</f>
        <v>TABRE</v>
      </c>
      <c r="S27" s="44"/>
      <c r="T27" s="44"/>
      <c r="U27" s="44"/>
      <c r="V27" s="43"/>
      <c r="W27" s="4"/>
      <c r="X27" s="42" t="str">
        <f>UPPER(IF($A27="","",VLOOKUP($A27,'[3]m round robin žrebna lista'!$A$7:$R$128,2)))</f>
        <v/>
      </c>
      <c r="Y27" s="42" t="str">
        <f>UPPER(IF($A27="","",VLOOKUP($A27,'[3]m round robin žrebna lista'!$A$7:$R$128,3)))</f>
        <v>SEVER</v>
      </c>
      <c r="Z27" s="42" t="str">
        <f>PROPER(IF($A27="","",VLOOKUP($A27,'[3]m round robin žrebna lista'!$A$7:$R$128,4)))</f>
        <v>Maks</v>
      </c>
      <c r="AA27" s="42" t="str">
        <f>UPPER(IF($A27="","",VLOOKUP($A27,'[3]m round robin žrebna lista'!$A$7:$R$128,5)))</f>
        <v>TABRE</v>
      </c>
      <c r="AB27" s="44" t="str">
        <f>IF(S27="","",IF(S27="1bb","1bb",IF(S27="4bb","4bb",IF(S27=1,0,M24))))</f>
        <v/>
      </c>
      <c r="AC27" s="44" t="str">
        <f>IF(T27="","",IF(T27="2bb","2bb",IF(T27="4bb","4bb",IF(T27=2,0,M25))))</f>
        <v/>
      </c>
      <c r="AD27" s="44" t="str">
        <f>IF(U27="","",IF(U27="3bb","3bb",IF(U27="4bb","4bb",IF(U27=3,0,M26))))</f>
        <v/>
      </c>
      <c r="AE27" s="43"/>
      <c r="AF27" s="45">
        <f>SUM(AB27:AD27)</f>
        <v>0</v>
      </c>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ht="112.5" customHeight="1" x14ac:dyDescent="0.55000000000000004">
      <c r="A28" s="434"/>
      <c r="B28" s="434"/>
      <c r="C28" s="435"/>
      <c r="D28" s="435"/>
      <c r="E28" s="1"/>
      <c r="F28" s="65" t="s">
        <v>20</v>
      </c>
      <c r="G28" s="66"/>
      <c r="H28" s="66"/>
      <c r="I28" s="66"/>
      <c r="J28" s="67" t="s">
        <v>21</v>
      </c>
      <c r="K28" s="436"/>
      <c r="L28" s="436"/>
      <c r="M28" s="2"/>
      <c r="N28" s="3"/>
      <c r="O28" s="4"/>
      <c r="P28" s="4"/>
      <c r="Q28" s="4"/>
      <c r="R28" s="4"/>
      <c r="S28" s="4"/>
      <c r="T28" s="4"/>
      <c r="U28" s="4"/>
      <c r="V28" s="4"/>
      <c r="W28" s="4"/>
      <c r="X28" s="4"/>
      <c r="Y28" s="4"/>
      <c r="Z28" s="4"/>
      <c r="AA28" s="4"/>
      <c r="AB28" s="4"/>
      <c r="AC28" s="4"/>
      <c r="AD28" s="4"/>
      <c r="AE28" s="4"/>
      <c r="AF28" s="4"/>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row>
    <row r="29" spans="1:255" s="26" customFormat="1" ht="50.1" customHeight="1" x14ac:dyDescent="0.55000000000000004">
      <c r="A29" s="434"/>
      <c r="B29" s="434"/>
      <c r="C29" s="68" t="s">
        <v>22</v>
      </c>
      <c r="D29" s="1"/>
      <c r="E29" s="1"/>
      <c r="F29" s="69" t="s">
        <v>23</v>
      </c>
      <c r="G29" s="437" t="str">
        <f>'[3]vnos podatkov'!$E$10</f>
        <v>ANJA REGENT</v>
      </c>
      <c r="H29" s="437" t="str">
        <f>'[3]vnos podatkov'!$E$10</f>
        <v>ANJA REGENT</v>
      </c>
      <c r="I29" s="437" t="str">
        <f>'[3]vnos podatkov'!$E$10</f>
        <v>ANJA REGENT</v>
      </c>
      <c r="J29" s="67" t="s">
        <v>21</v>
      </c>
      <c r="K29" s="433"/>
      <c r="L29" s="433"/>
      <c r="M29" s="2"/>
      <c r="N29" s="25"/>
      <c r="O29" s="70"/>
      <c r="P29" s="70"/>
      <c r="Q29" s="70"/>
      <c r="R29" s="70"/>
      <c r="S29" s="70"/>
      <c r="T29" s="70"/>
      <c r="U29" s="70"/>
      <c r="V29" s="70"/>
      <c r="W29" s="70"/>
      <c r="X29" s="70"/>
      <c r="Y29" s="70"/>
      <c r="Z29" s="70"/>
      <c r="AA29" s="70"/>
      <c r="AB29" s="70"/>
      <c r="AC29" s="70"/>
      <c r="AD29" s="70"/>
      <c r="AE29" s="70"/>
      <c r="AF29" s="70"/>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row>
    <row r="30" spans="1:255" ht="50.1" customHeight="1" x14ac:dyDescent="0.55000000000000004">
      <c r="A30" s="434"/>
      <c r="B30" s="434"/>
      <c r="C30" s="71" t="s">
        <v>24</v>
      </c>
      <c r="D30" s="1"/>
      <c r="E30" s="1"/>
      <c r="F30" s="65" t="s">
        <v>25</v>
      </c>
      <c r="G30" s="437"/>
      <c r="H30" s="437"/>
      <c r="I30" s="437"/>
      <c r="J30" s="67" t="s">
        <v>21</v>
      </c>
      <c r="K30" s="433"/>
      <c r="L30" s="433"/>
      <c r="M30" s="2"/>
    </row>
    <row r="31" spans="1:255" x14ac:dyDescent="0.4">
      <c r="A31" s="434"/>
      <c r="B31" s="434"/>
      <c r="C31" s="434"/>
      <c r="D31" s="434"/>
      <c r="E31" s="434"/>
      <c r="F31" s="434"/>
      <c r="G31" s="434"/>
      <c r="H31" s="434"/>
      <c r="I31" s="434"/>
      <c r="J31" s="434"/>
      <c r="K31" s="434"/>
      <c r="L31" s="434"/>
      <c r="M31" s="2"/>
      <c r="N31" s="73"/>
      <c r="O31" s="74"/>
      <c r="P31" s="74"/>
      <c r="Q31" s="74"/>
      <c r="R31" s="74"/>
      <c r="S31" s="74"/>
      <c r="T31" s="74"/>
      <c r="U31" s="74"/>
      <c r="V31" s="74"/>
      <c r="W31" s="74"/>
      <c r="X31" s="74"/>
      <c r="Y31" s="74"/>
      <c r="Z31" s="74"/>
      <c r="AA31" s="74"/>
      <c r="AB31" s="74"/>
      <c r="AC31" s="74"/>
      <c r="AD31" s="74"/>
      <c r="AE31" s="74"/>
      <c r="AF31" s="74"/>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c r="IQ31" s="73"/>
      <c r="IR31" s="73"/>
      <c r="IS31" s="73"/>
      <c r="IT31" s="73"/>
      <c r="IU31" s="73"/>
    </row>
    <row r="32" spans="1:255" s="26" customFormat="1" ht="30.6" x14ac:dyDescent="0.55000000000000004">
      <c r="A32" s="68"/>
      <c r="B32" s="68"/>
      <c r="C32" s="68"/>
      <c r="D32" s="68"/>
      <c r="E32" s="68"/>
      <c r="F32" s="5"/>
      <c r="G32" s="68"/>
      <c r="H32" s="68"/>
      <c r="I32" s="68"/>
      <c r="J32" s="68"/>
      <c r="K32" s="68"/>
      <c r="L32" s="68"/>
      <c r="M32" s="75"/>
      <c r="N32" s="25"/>
      <c r="O32" s="70"/>
      <c r="P32" s="70"/>
      <c r="Q32" s="70"/>
      <c r="R32" s="70"/>
      <c r="S32" s="70"/>
      <c r="T32" s="70"/>
      <c r="U32" s="70"/>
      <c r="V32" s="70"/>
      <c r="W32" s="70"/>
      <c r="X32" s="70"/>
      <c r="Y32" s="70"/>
      <c r="Z32" s="70"/>
      <c r="AA32" s="70"/>
      <c r="AB32" s="70"/>
      <c r="AC32" s="70"/>
      <c r="AD32" s="70"/>
      <c r="AE32" s="70"/>
      <c r="AF32" s="70"/>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row>
    <row r="33" spans="1:255" x14ac:dyDescent="0.4">
      <c r="A33" s="76"/>
      <c r="B33" s="77"/>
      <c r="C33" s="77"/>
      <c r="D33" s="77"/>
      <c r="E33" s="77"/>
      <c r="F33" s="77"/>
      <c r="G33" s="77"/>
      <c r="H33" s="77"/>
      <c r="I33" s="77"/>
      <c r="J33" s="77"/>
      <c r="K33" s="77"/>
      <c r="L33" s="77"/>
      <c r="M33" s="78"/>
      <c r="N33" s="73"/>
      <c r="O33" s="74"/>
      <c r="P33" s="74"/>
      <c r="Q33" s="74"/>
      <c r="R33" s="74"/>
      <c r="S33" s="74"/>
      <c r="T33" s="74"/>
      <c r="U33" s="74"/>
      <c r="V33" s="74"/>
      <c r="W33" s="74"/>
      <c r="X33" s="74"/>
      <c r="Y33" s="74"/>
      <c r="Z33" s="74"/>
      <c r="AA33" s="74"/>
      <c r="AB33" s="74"/>
      <c r="AC33" s="74"/>
      <c r="AD33" s="74"/>
      <c r="AE33" s="74"/>
      <c r="AF33" s="74"/>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c r="IU33" s="73"/>
    </row>
    <row r="34" spans="1:255" x14ac:dyDescent="0.4">
      <c r="N34" s="3"/>
      <c r="O34" s="4"/>
      <c r="P34" s="4"/>
      <c r="Q34" s="4"/>
      <c r="R34" s="4"/>
      <c r="S34" s="4"/>
      <c r="T34" s="4"/>
      <c r="U34" s="4"/>
      <c r="V34" s="4"/>
      <c r="W34" s="4"/>
      <c r="X34" s="4"/>
      <c r="Y34" s="4"/>
      <c r="Z34" s="4"/>
      <c r="AA34" s="4"/>
      <c r="AB34" s="4"/>
      <c r="AC34" s="4"/>
      <c r="AD34" s="4"/>
      <c r="AE34" s="4"/>
      <c r="AF34" s="4"/>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255" x14ac:dyDescent="0.4">
      <c r="N35" s="3"/>
      <c r="O35" s="4"/>
      <c r="P35" s="4"/>
      <c r="Q35" s="4"/>
      <c r="R35" s="4"/>
      <c r="S35" s="4"/>
      <c r="T35" s="4"/>
      <c r="U35" s="4"/>
      <c r="V35" s="4"/>
      <c r="W35" s="4"/>
      <c r="X35" s="4"/>
      <c r="Y35" s="4"/>
      <c r="Z35" s="4"/>
      <c r="AA35" s="4"/>
      <c r="AB35" s="4"/>
      <c r="AC35" s="4"/>
      <c r="AD35" s="4"/>
      <c r="AE35" s="4"/>
      <c r="AF35" s="4"/>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255" ht="30" x14ac:dyDescent="0.5">
      <c r="J36" s="81"/>
      <c r="K36" s="81"/>
      <c r="N36" s="3"/>
      <c r="O36" s="4"/>
      <c r="P36" s="4"/>
      <c r="Q36" s="4"/>
      <c r="R36" s="4"/>
      <c r="S36" s="4"/>
      <c r="T36" s="4"/>
      <c r="U36" s="4"/>
      <c r="V36" s="4"/>
      <c r="W36" s="4"/>
      <c r="X36" s="4"/>
      <c r="Y36" s="4"/>
      <c r="Z36" s="4"/>
      <c r="AA36" s="4"/>
      <c r="AB36" s="4"/>
      <c r="AC36" s="4"/>
      <c r="AD36" s="4"/>
      <c r="AE36" s="4"/>
      <c r="AF36" s="4"/>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row>
    <row r="37" spans="1:255" ht="30" x14ac:dyDescent="0.5">
      <c r="J37" s="81"/>
      <c r="K37" s="81"/>
      <c r="N37" s="3"/>
      <c r="O37" s="4"/>
      <c r="P37" s="4"/>
      <c r="Q37" s="4"/>
      <c r="R37" s="4"/>
      <c r="S37" s="4"/>
      <c r="T37" s="4"/>
      <c r="U37" s="4"/>
      <c r="V37" s="4"/>
      <c r="W37" s="4"/>
      <c r="X37" s="4"/>
      <c r="Y37" s="4"/>
      <c r="Z37" s="4"/>
      <c r="AA37" s="4"/>
      <c r="AB37" s="4"/>
      <c r="AC37" s="4"/>
      <c r="AD37" s="4"/>
      <c r="AE37" s="4"/>
      <c r="AF37" s="4"/>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row>
    <row r="38" spans="1:255" ht="30" x14ac:dyDescent="0.5">
      <c r="J38" s="81"/>
      <c r="K38" s="81"/>
      <c r="N38" s="3"/>
      <c r="O38" s="4"/>
      <c r="P38" s="4"/>
      <c r="Q38" s="4"/>
      <c r="R38" s="4"/>
      <c r="S38" s="4"/>
      <c r="T38" s="4"/>
      <c r="U38" s="4"/>
      <c r="V38" s="4"/>
      <c r="W38" s="4"/>
      <c r="X38" s="4"/>
      <c r="Y38" s="4"/>
      <c r="Z38" s="4"/>
      <c r="AA38" s="4"/>
      <c r="AB38" s="4"/>
      <c r="AC38" s="4"/>
      <c r="AD38" s="4"/>
      <c r="AE38" s="4"/>
      <c r="AF38" s="4"/>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row>
    <row r="39" spans="1:255" ht="30" x14ac:dyDescent="0.5">
      <c r="J39" s="81"/>
      <c r="K39" s="81"/>
      <c r="N39" s="3"/>
      <c r="O39" s="4"/>
      <c r="P39" s="4"/>
      <c r="Q39" s="4"/>
      <c r="R39" s="4"/>
      <c r="S39" s="4"/>
      <c r="T39" s="4"/>
      <c r="U39" s="4"/>
      <c r="V39" s="4"/>
      <c r="W39" s="4"/>
      <c r="X39" s="4"/>
      <c r="Y39" s="4"/>
      <c r="Z39" s="4"/>
      <c r="AA39" s="4"/>
      <c r="AB39" s="4"/>
      <c r="AC39" s="4"/>
      <c r="AD39" s="4"/>
      <c r="AE39" s="4"/>
      <c r="AF39" s="4"/>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row>
    <row r="40" spans="1:255" ht="30" x14ac:dyDescent="0.5">
      <c r="J40" s="81"/>
      <c r="K40" s="81"/>
      <c r="N40" s="3"/>
      <c r="O40" s="4"/>
      <c r="P40" s="4"/>
      <c r="Q40" s="4"/>
      <c r="R40" s="4"/>
      <c r="S40" s="4"/>
      <c r="T40" s="4"/>
      <c r="U40" s="4"/>
      <c r="V40" s="4"/>
      <c r="W40" s="4"/>
      <c r="X40" s="4"/>
      <c r="Y40" s="4"/>
      <c r="Z40" s="4"/>
      <c r="AA40" s="4"/>
      <c r="AB40" s="4"/>
      <c r="AC40" s="4"/>
      <c r="AD40" s="4"/>
      <c r="AE40" s="4"/>
      <c r="AF40" s="4"/>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row>
    <row r="41" spans="1:255" ht="30" x14ac:dyDescent="0.5">
      <c r="J41" s="81"/>
      <c r="K41" s="81"/>
      <c r="N41" s="3"/>
      <c r="O41" s="4"/>
      <c r="P41" s="4"/>
      <c r="Q41" s="4"/>
      <c r="R41" s="4"/>
      <c r="S41" s="4"/>
      <c r="T41" s="4"/>
      <c r="U41" s="4"/>
      <c r="V41" s="4"/>
      <c r="W41" s="4"/>
      <c r="X41" s="4"/>
      <c r="Y41" s="4"/>
      <c r="Z41" s="4"/>
      <c r="AA41" s="4"/>
      <c r="AB41" s="4"/>
      <c r="AC41" s="4"/>
      <c r="AD41" s="4"/>
      <c r="AE41" s="4"/>
      <c r="AF41" s="4"/>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row>
    <row r="42" spans="1:255" ht="30" x14ac:dyDescent="0.5">
      <c r="J42" s="81"/>
      <c r="K42" s="81"/>
      <c r="N42" s="3"/>
      <c r="O42" s="4"/>
      <c r="P42" s="4"/>
      <c r="Q42" s="4"/>
      <c r="R42" s="4"/>
      <c r="S42" s="4"/>
      <c r="T42" s="4"/>
      <c r="U42" s="4"/>
      <c r="V42" s="4"/>
      <c r="W42" s="4"/>
      <c r="X42" s="4"/>
      <c r="Y42" s="4"/>
      <c r="Z42" s="4"/>
      <c r="AA42" s="4"/>
      <c r="AB42" s="4"/>
      <c r="AC42" s="4"/>
      <c r="AD42" s="4"/>
      <c r="AE42" s="4"/>
      <c r="AF42" s="4"/>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row>
    <row r="43" spans="1:255" ht="30" x14ac:dyDescent="0.5">
      <c r="J43" s="81"/>
      <c r="K43" s="81"/>
      <c r="N43" s="82"/>
      <c r="O43" s="83"/>
      <c r="P43" s="83"/>
      <c r="Q43" s="83"/>
      <c r="R43" s="83"/>
      <c r="S43" s="83"/>
      <c r="T43" s="83"/>
    </row>
    <row r="44" spans="1:255" ht="30" x14ac:dyDescent="0.5">
      <c r="J44" s="81"/>
      <c r="K44" s="81"/>
      <c r="N44" s="82"/>
      <c r="O44" s="83"/>
      <c r="P44" s="83"/>
      <c r="Q44" s="83"/>
      <c r="R44" s="83"/>
      <c r="S44" s="83"/>
      <c r="T44" s="83"/>
    </row>
    <row r="45" spans="1:255" ht="30" x14ac:dyDescent="0.5">
      <c r="J45" s="81"/>
      <c r="K45" s="81"/>
      <c r="N45" s="82"/>
      <c r="O45" s="83"/>
      <c r="P45" s="83"/>
      <c r="Q45" s="83"/>
      <c r="R45" s="83"/>
      <c r="S45" s="83"/>
      <c r="T45" s="83"/>
    </row>
    <row r="46" spans="1:255" ht="30" x14ac:dyDescent="0.5">
      <c r="J46" s="81"/>
      <c r="K46" s="81"/>
      <c r="N46" s="82"/>
      <c r="O46" s="83"/>
      <c r="P46" s="83"/>
      <c r="Q46" s="83"/>
      <c r="R46" s="83"/>
      <c r="S46" s="83"/>
      <c r="T46" s="83"/>
    </row>
    <row r="47" spans="1:255" ht="30" x14ac:dyDescent="0.5">
      <c r="J47" s="81"/>
      <c r="K47" s="81"/>
      <c r="N47" s="82"/>
      <c r="O47" s="83"/>
      <c r="P47" s="83"/>
      <c r="Q47" s="83"/>
      <c r="R47" s="83"/>
      <c r="S47" s="83"/>
      <c r="T47" s="83"/>
    </row>
    <row r="48" spans="1:255" ht="30" x14ac:dyDescent="0.5">
      <c r="J48" s="81"/>
      <c r="K48" s="81"/>
      <c r="N48" s="82"/>
      <c r="O48" s="83"/>
      <c r="P48" s="83"/>
      <c r="Q48" s="83"/>
      <c r="R48" s="83"/>
      <c r="S48" s="83"/>
      <c r="T48" s="83"/>
    </row>
    <row r="49" spans="10:20" ht="30" x14ac:dyDescent="0.5">
      <c r="J49" s="81"/>
      <c r="K49" s="81"/>
      <c r="N49" s="82"/>
      <c r="O49" s="83"/>
      <c r="P49" s="83"/>
      <c r="Q49" s="83"/>
      <c r="R49" s="83"/>
      <c r="S49" s="83"/>
      <c r="T49" s="83"/>
    </row>
    <row r="50" spans="10:20" ht="30" x14ac:dyDescent="0.5">
      <c r="J50" s="81"/>
      <c r="K50" s="81"/>
      <c r="N50" s="82"/>
      <c r="O50" s="83"/>
      <c r="P50" s="83"/>
      <c r="Q50" s="83"/>
      <c r="R50" s="83"/>
      <c r="S50" s="83"/>
      <c r="T50" s="83"/>
    </row>
    <row r="51" spans="10:20" ht="30" x14ac:dyDescent="0.5">
      <c r="J51" s="81"/>
      <c r="K51" s="81"/>
      <c r="N51" s="82"/>
      <c r="O51" s="83"/>
      <c r="P51" s="83"/>
      <c r="Q51" s="83"/>
      <c r="R51" s="83"/>
      <c r="S51" s="83"/>
      <c r="T51" s="83"/>
    </row>
    <row r="52" spans="10:20" ht="30" x14ac:dyDescent="0.5">
      <c r="J52" s="81"/>
      <c r="K52" s="81"/>
      <c r="N52" s="82"/>
      <c r="O52" s="83"/>
      <c r="P52" s="83"/>
      <c r="Q52" s="83"/>
      <c r="R52" s="83"/>
      <c r="S52" s="83"/>
      <c r="T52" s="83"/>
    </row>
    <row r="53" spans="10:20" ht="30" x14ac:dyDescent="0.5">
      <c r="J53" s="81"/>
      <c r="K53" s="81"/>
      <c r="N53" s="82"/>
      <c r="O53" s="83"/>
      <c r="P53" s="83"/>
      <c r="Q53" s="83"/>
      <c r="R53" s="83"/>
      <c r="S53" s="83"/>
      <c r="T53" s="83"/>
    </row>
    <row r="54" spans="10:20" ht="30" x14ac:dyDescent="0.5">
      <c r="J54" s="81"/>
      <c r="K54" s="81"/>
      <c r="N54" s="82"/>
      <c r="O54" s="83"/>
      <c r="P54" s="83"/>
      <c r="Q54" s="83"/>
      <c r="R54" s="83"/>
      <c r="S54" s="83"/>
      <c r="T54" s="83"/>
    </row>
    <row r="55" spans="10:20" ht="30" x14ac:dyDescent="0.5">
      <c r="J55" s="81"/>
      <c r="K55" s="81"/>
      <c r="N55" s="82"/>
      <c r="O55" s="83"/>
      <c r="P55" s="83"/>
      <c r="Q55" s="83"/>
      <c r="R55" s="83"/>
      <c r="S55" s="83"/>
      <c r="T55" s="83"/>
    </row>
    <row r="56" spans="10:20" ht="30" x14ac:dyDescent="0.5">
      <c r="J56" s="81"/>
      <c r="K56" s="81"/>
      <c r="N56" s="82"/>
      <c r="O56" s="83"/>
      <c r="P56" s="83"/>
      <c r="Q56" s="83"/>
      <c r="R56" s="83"/>
      <c r="S56" s="83"/>
      <c r="T56" s="83"/>
    </row>
    <row r="57" spans="10:20" ht="30" x14ac:dyDescent="0.5">
      <c r="J57" s="81"/>
      <c r="K57" s="81"/>
      <c r="N57" s="82"/>
      <c r="O57" s="83"/>
      <c r="P57" s="83"/>
      <c r="Q57" s="83"/>
      <c r="R57" s="83"/>
      <c r="S57" s="83"/>
      <c r="T57" s="83"/>
    </row>
    <row r="58" spans="10:20" ht="30" x14ac:dyDescent="0.5">
      <c r="J58" s="81"/>
      <c r="K58" s="81"/>
      <c r="N58" s="82"/>
      <c r="O58" s="83"/>
      <c r="P58" s="83"/>
      <c r="Q58" s="83"/>
      <c r="R58" s="83"/>
      <c r="S58" s="83"/>
      <c r="T58" s="83"/>
    </row>
    <row r="59" spans="10:20" ht="30" x14ac:dyDescent="0.5">
      <c r="J59" s="81"/>
      <c r="K59" s="81"/>
      <c r="N59" s="82"/>
      <c r="O59" s="83"/>
      <c r="P59" s="83"/>
      <c r="Q59" s="83"/>
      <c r="R59" s="83"/>
      <c r="S59" s="83"/>
      <c r="T59" s="83"/>
    </row>
    <row r="60" spans="10:20" ht="30" x14ac:dyDescent="0.5">
      <c r="J60" s="81"/>
      <c r="K60" s="81"/>
      <c r="N60" s="82"/>
      <c r="O60" s="83"/>
      <c r="P60" s="83"/>
      <c r="Q60" s="83"/>
      <c r="R60" s="83"/>
      <c r="S60" s="83"/>
      <c r="T60" s="83"/>
    </row>
    <row r="61" spans="10:20" ht="30" x14ac:dyDescent="0.5">
      <c r="J61" s="81"/>
      <c r="K61" s="81"/>
      <c r="N61" s="82"/>
      <c r="O61" s="83"/>
      <c r="P61" s="83"/>
      <c r="Q61" s="83"/>
      <c r="R61" s="83"/>
      <c r="S61" s="83"/>
      <c r="T61" s="83"/>
    </row>
    <row r="62" spans="10:20" ht="30" x14ac:dyDescent="0.5">
      <c r="J62" s="81"/>
      <c r="K62" s="81"/>
      <c r="N62" s="82"/>
      <c r="O62" s="83"/>
      <c r="P62" s="83"/>
      <c r="Q62" s="83"/>
      <c r="R62" s="83"/>
      <c r="S62" s="83"/>
      <c r="T62" s="83"/>
    </row>
    <row r="63" spans="10:20" ht="30" x14ac:dyDescent="0.5">
      <c r="J63" s="81"/>
      <c r="K63" s="81"/>
      <c r="N63" s="82"/>
      <c r="O63" s="83"/>
      <c r="P63" s="83"/>
      <c r="Q63" s="83"/>
      <c r="R63" s="83"/>
      <c r="S63" s="83"/>
      <c r="T63" s="83"/>
    </row>
    <row r="64" spans="10:20" ht="30" x14ac:dyDescent="0.5">
      <c r="J64" s="81"/>
      <c r="K64" s="81"/>
      <c r="N64" s="82"/>
      <c r="O64" s="83"/>
      <c r="P64" s="83"/>
      <c r="Q64" s="83"/>
      <c r="R64" s="83"/>
      <c r="S64" s="83"/>
      <c r="T64" s="83"/>
    </row>
    <row r="65" spans="10:20" ht="30" x14ac:dyDescent="0.5">
      <c r="J65" s="81"/>
      <c r="K65" s="81"/>
      <c r="N65" s="82"/>
      <c r="O65" s="83"/>
      <c r="P65" s="83"/>
      <c r="Q65" s="83"/>
      <c r="R65" s="83"/>
      <c r="S65" s="83"/>
      <c r="T65" s="83"/>
    </row>
    <row r="66" spans="10:20" ht="30" x14ac:dyDescent="0.5">
      <c r="J66" s="81"/>
      <c r="K66" s="81"/>
      <c r="N66" s="82"/>
      <c r="O66" s="83"/>
      <c r="P66" s="83"/>
      <c r="Q66" s="83"/>
      <c r="R66" s="83"/>
      <c r="S66" s="83"/>
      <c r="T66" s="83"/>
    </row>
    <row r="67" spans="10:20" ht="30" x14ac:dyDescent="0.5">
      <c r="J67" s="81"/>
      <c r="K67" s="81"/>
      <c r="N67" s="82"/>
      <c r="O67" s="83"/>
      <c r="P67" s="83"/>
      <c r="Q67" s="83"/>
      <c r="R67" s="83"/>
      <c r="S67" s="83"/>
      <c r="T67" s="83"/>
    </row>
    <row r="68" spans="10:20" ht="30" x14ac:dyDescent="0.5">
      <c r="J68" s="81"/>
      <c r="K68" s="81"/>
      <c r="N68" s="82"/>
      <c r="O68" s="83"/>
      <c r="P68" s="83"/>
      <c r="Q68" s="83"/>
      <c r="R68" s="83"/>
      <c r="S68" s="83"/>
      <c r="T68" s="83"/>
    </row>
    <row r="69" spans="10:20" ht="30" x14ac:dyDescent="0.5">
      <c r="J69" s="81"/>
      <c r="K69" s="81"/>
      <c r="N69" s="82"/>
      <c r="O69" s="83"/>
      <c r="P69" s="83"/>
      <c r="Q69" s="83"/>
      <c r="R69" s="83"/>
      <c r="S69" s="83"/>
      <c r="T69" s="83"/>
    </row>
    <row r="70" spans="10:20" ht="30" x14ac:dyDescent="0.5">
      <c r="J70" s="81"/>
      <c r="K70" s="81"/>
      <c r="N70" s="82"/>
      <c r="O70" s="83"/>
      <c r="P70" s="83"/>
      <c r="Q70" s="83"/>
      <c r="R70" s="83"/>
      <c r="S70" s="83"/>
      <c r="T70" s="83"/>
    </row>
    <row r="71" spans="10:20" ht="30" x14ac:dyDescent="0.5">
      <c r="J71" s="81"/>
      <c r="K71" s="81"/>
      <c r="N71" s="82"/>
      <c r="O71" s="83"/>
      <c r="P71" s="83"/>
      <c r="Q71" s="83"/>
      <c r="R71" s="83"/>
      <c r="S71" s="83"/>
      <c r="T71" s="83"/>
    </row>
    <row r="72" spans="10:20" ht="30" x14ac:dyDescent="0.5">
      <c r="J72" s="81"/>
      <c r="K72" s="81"/>
      <c r="N72" s="82"/>
      <c r="O72" s="83"/>
      <c r="P72" s="83"/>
      <c r="Q72" s="83"/>
      <c r="R72" s="83"/>
      <c r="S72" s="83"/>
      <c r="T72" s="83"/>
    </row>
    <row r="73" spans="10:20" ht="30" x14ac:dyDescent="0.5">
      <c r="J73" s="81"/>
      <c r="K73" s="81"/>
      <c r="N73" s="82"/>
      <c r="O73" s="83"/>
      <c r="P73" s="83"/>
      <c r="Q73" s="83"/>
      <c r="R73" s="83"/>
      <c r="S73" s="83"/>
      <c r="T73" s="83"/>
    </row>
    <row r="74" spans="10:20" ht="30" x14ac:dyDescent="0.5">
      <c r="J74" s="81"/>
      <c r="K74" s="81"/>
      <c r="N74" s="82"/>
      <c r="O74" s="83"/>
      <c r="P74" s="83"/>
      <c r="Q74" s="83"/>
      <c r="R74" s="83"/>
      <c r="S74" s="83"/>
      <c r="T74" s="83"/>
    </row>
    <row r="75" spans="10:20" ht="30" x14ac:dyDescent="0.5">
      <c r="J75" s="81"/>
      <c r="K75" s="81"/>
      <c r="N75" s="82"/>
      <c r="O75" s="83"/>
      <c r="P75" s="83"/>
      <c r="Q75" s="83"/>
      <c r="R75" s="83"/>
      <c r="S75" s="83"/>
      <c r="T75" s="83"/>
    </row>
    <row r="76" spans="10:20" ht="30" x14ac:dyDescent="0.5">
      <c r="J76" s="81"/>
      <c r="K76" s="81"/>
      <c r="N76" s="82"/>
      <c r="O76" s="83"/>
      <c r="P76" s="83"/>
      <c r="Q76" s="83"/>
      <c r="R76" s="83"/>
      <c r="S76" s="83"/>
      <c r="T76" s="83"/>
    </row>
    <row r="77" spans="10:20" ht="30" x14ac:dyDescent="0.5">
      <c r="J77" s="81"/>
      <c r="K77" s="81"/>
      <c r="N77" s="82"/>
      <c r="O77" s="83"/>
      <c r="P77" s="83"/>
      <c r="Q77" s="83"/>
      <c r="R77" s="83"/>
      <c r="S77" s="83"/>
      <c r="T77" s="83"/>
    </row>
    <row r="78" spans="10:20" ht="30" x14ac:dyDescent="0.5">
      <c r="J78" s="81"/>
      <c r="K78" s="81"/>
      <c r="N78" s="82"/>
      <c r="O78" s="83"/>
      <c r="P78" s="83"/>
      <c r="Q78" s="83"/>
      <c r="R78" s="83"/>
      <c r="S78" s="83"/>
      <c r="T78" s="83"/>
    </row>
    <row r="79" spans="10:20" ht="30" x14ac:dyDescent="0.5">
      <c r="J79" s="81"/>
      <c r="K79" s="81"/>
      <c r="N79" s="82"/>
      <c r="O79" s="83"/>
      <c r="P79" s="83"/>
      <c r="Q79" s="83"/>
      <c r="R79" s="83"/>
      <c r="S79" s="83"/>
      <c r="T79" s="83"/>
    </row>
    <row r="80" spans="10:20" ht="30" x14ac:dyDescent="0.5">
      <c r="J80" s="81"/>
      <c r="K80" s="81"/>
      <c r="N80" s="82"/>
      <c r="O80" s="83"/>
      <c r="P80" s="83"/>
      <c r="Q80" s="83"/>
      <c r="R80" s="83"/>
      <c r="S80" s="83"/>
      <c r="T80" s="83"/>
    </row>
    <row r="81" spans="10:20" ht="30" x14ac:dyDescent="0.5">
      <c r="J81" s="81"/>
      <c r="K81" s="81"/>
      <c r="N81" s="82"/>
      <c r="O81" s="83"/>
      <c r="P81" s="83"/>
      <c r="Q81" s="83"/>
      <c r="R81" s="83"/>
      <c r="S81" s="83"/>
      <c r="T81" s="83"/>
    </row>
    <row r="82" spans="10:20" ht="30" x14ac:dyDescent="0.5">
      <c r="J82" s="81"/>
      <c r="K82" s="81"/>
      <c r="N82" s="82"/>
      <c r="O82" s="83"/>
      <c r="P82" s="83"/>
      <c r="Q82" s="83"/>
      <c r="R82" s="83"/>
      <c r="S82" s="83"/>
      <c r="T82" s="83"/>
    </row>
    <row r="83" spans="10:20" ht="30" x14ac:dyDescent="0.5">
      <c r="J83" s="81"/>
      <c r="K83" s="81"/>
      <c r="N83" s="82"/>
      <c r="O83" s="83"/>
      <c r="P83" s="83"/>
      <c r="Q83" s="83"/>
      <c r="R83" s="83"/>
      <c r="S83" s="83"/>
      <c r="T83" s="83"/>
    </row>
    <row r="84" spans="10:20" ht="30" x14ac:dyDescent="0.5">
      <c r="J84" s="81"/>
      <c r="K84" s="84"/>
      <c r="N84" s="82"/>
      <c r="O84" s="83"/>
      <c r="P84" s="83"/>
      <c r="Q84" s="83"/>
      <c r="R84" s="83"/>
      <c r="S84" s="83"/>
      <c r="T84" s="83"/>
    </row>
    <row r="85" spans="10:20" ht="30" x14ac:dyDescent="0.5">
      <c r="J85" s="81"/>
      <c r="K85" s="81"/>
      <c r="N85" s="82"/>
      <c r="O85" s="83"/>
      <c r="P85" s="83"/>
      <c r="Q85" s="83"/>
      <c r="R85" s="83"/>
      <c r="S85" s="83"/>
      <c r="T85" s="83"/>
    </row>
    <row r="86" spans="10:20" ht="30" x14ac:dyDescent="0.5">
      <c r="J86" s="81"/>
      <c r="K86" s="81"/>
      <c r="N86" s="82"/>
      <c r="O86" s="83"/>
      <c r="P86" s="83"/>
      <c r="Q86" s="83"/>
      <c r="R86" s="83"/>
      <c r="S86" s="83"/>
      <c r="T86" s="83"/>
    </row>
    <row r="87" spans="10:20" ht="30" x14ac:dyDescent="0.5">
      <c r="J87" s="81"/>
      <c r="K87" s="81"/>
      <c r="N87" s="82"/>
      <c r="O87" s="83"/>
      <c r="P87" s="83"/>
      <c r="Q87" s="83"/>
      <c r="R87" s="83"/>
      <c r="S87" s="83"/>
      <c r="T87" s="83"/>
    </row>
    <row r="88" spans="10:20" ht="30" x14ac:dyDescent="0.5">
      <c r="J88" s="81"/>
      <c r="K88" s="81"/>
      <c r="N88" s="82"/>
      <c r="O88" s="83"/>
      <c r="P88" s="83"/>
      <c r="Q88" s="83"/>
      <c r="R88" s="83"/>
      <c r="S88" s="83"/>
      <c r="T88" s="83"/>
    </row>
    <row r="89" spans="10:20" ht="30" x14ac:dyDescent="0.5">
      <c r="J89" s="81"/>
      <c r="K89" s="81"/>
      <c r="N89" s="82"/>
      <c r="O89" s="83"/>
      <c r="P89" s="83"/>
      <c r="Q89" s="83"/>
      <c r="R89" s="83"/>
      <c r="S89" s="83"/>
      <c r="T89" s="83"/>
    </row>
    <row r="90" spans="10:20" ht="30" x14ac:dyDescent="0.5">
      <c r="J90" s="81"/>
      <c r="K90" s="81"/>
      <c r="N90" s="82"/>
      <c r="O90" s="83"/>
      <c r="P90" s="83"/>
      <c r="Q90" s="83"/>
      <c r="R90" s="83"/>
      <c r="S90" s="83"/>
      <c r="T90" s="83"/>
    </row>
    <row r="91" spans="10:20" ht="30" x14ac:dyDescent="0.5">
      <c r="J91" s="81"/>
      <c r="K91" s="81"/>
      <c r="N91" s="82"/>
      <c r="O91" s="83"/>
      <c r="P91" s="83"/>
      <c r="Q91" s="83"/>
      <c r="R91" s="83"/>
      <c r="S91" s="83"/>
      <c r="T91" s="83"/>
    </row>
    <row r="92" spans="10:20" ht="30" x14ac:dyDescent="0.5">
      <c r="J92" s="81"/>
      <c r="K92" s="81"/>
      <c r="N92" s="82"/>
      <c r="O92" s="83"/>
      <c r="P92" s="83"/>
      <c r="Q92" s="83"/>
      <c r="R92" s="83"/>
      <c r="S92" s="83"/>
      <c r="T92" s="83"/>
    </row>
    <row r="93" spans="10:20" ht="30" x14ac:dyDescent="0.5">
      <c r="J93" s="81"/>
      <c r="K93" s="81"/>
      <c r="N93" s="82"/>
      <c r="O93" s="83"/>
      <c r="P93" s="83"/>
      <c r="Q93" s="83"/>
      <c r="R93" s="83"/>
      <c r="S93" s="83"/>
      <c r="T93" s="83"/>
    </row>
    <row r="94" spans="10:20" ht="30" x14ac:dyDescent="0.5">
      <c r="J94" s="81"/>
      <c r="K94" s="81"/>
      <c r="N94" s="82"/>
      <c r="O94" s="83"/>
      <c r="P94" s="83"/>
      <c r="Q94" s="83"/>
      <c r="R94" s="83"/>
      <c r="S94" s="83"/>
      <c r="T94" s="83"/>
    </row>
    <row r="95" spans="10:20" ht="30" x14ac:dyDescent="0.5">
      <c r="J95" s="81"/>
      <c r="K95" s="81"/>
      <c r="N95" s="82"/>
      <c r="O95" s="83"/>
      <c r="P95" s="83"/>
      <c r="Q95" s="83"/>
      <c r="R95" s="83"/>
      <c r="S95" s="83"/>
      <c r="T95" s="83"/>
    </row>
    <row r="96" spans="10:20" ht="30" x14ac:dyDescent="0.5">
      <c r="J96" s="81"/>
      <c r="K96" s="81"/>
      <c r="N96" s="82"/>
      <c r="O96" s="83"/>
      <c r="P96" s="83"/>
      <c r="Q96" s="83"/>
      <c r="R96" s="83"/>
      <c r="S96" s="83"/>
      <c r="T96" s="83"/>
    </row>
    <row r="97" spans="10:20" ht="30" x14ac:dyDescent="0.5">
      <c r="J97" s="81"/>
      <c r="K97" s="81"/>
      <c r="N97" s="82"/>
      <c r="O97" s="83"/>
      <c r="P97" s="83"/>
      <c r="Q97" s="83"/>
      <c r="R97" s="83"/>
      <c r="S97" s="83"/>
      <c r="T97" s="83"/>
    </row>
    <row r="98" spans="10:20" ht="30" x14ac:dyDescent="0.5">
      <c r="J98" s="81"/>
      <c r="K98" s="81"/>
      <c r="N98" s="82"/>
      <c r="O98" s="83"/>
      <c r="P98" s="83"/>
      <c r="Q98" s="83"/>
      <c r="R98" s="83"/>
      <c r="S98" s="83"/>
      <c r="T98" s="83"/>
    </row>
    <row r="99" spans="10:20" ht="30" x14ac:dyDescent="0.5">
      <c r="J99" s="81"/>
      <c r="K99" s="81"/>
      <c r="N99" s="82"/>
      <c r="O99" s="83"/>
      <c r="P99" s="83"/>
      <c r="Q99" s="83"/>
      <c r="R99" s="83"/>
      <c r="S99" s="83"/>
      <c r="T99" s="83"/>
    </row>
    <row r="100" spans="10:20" ht="30" x14ac:dyDescent="0.5">
      <c r="J100" s="81"/>
      <c r="K100" s="81"/>
      <c r="N100" s="82"/>
      <c r="O100" s="83"/>
      <c r="P100" s="83"/>
      <c r="Q100" s="83"/>
      <c r="R100" s="83"/>
      <c r="S100" s="83"/>
      <c r="T100" s="83"/>
    </row>
    <row r="101" spans="10:20" ht="30" x14ac:dyDescent="0.5">
      <c r="J101" s="81"/>
      <c r="K101" s="81"/>
      <c r="N101" s="82"/>
      <c r="O101" s="83"/>
      <c r="P101" s="83"/>
      <c r="Q101" s="83"/>
      <c r="R101" s="83"/>
      <c r="S101" s="83"/>
      <c r="T101" s="83"/>
    </row>
    <row r="102" spans="10:20" ht="30" x14ac:dyDescent="0.5">
      <c r="J102" s="81"/>
      <c r="K102" s="81"/>
      <c r="N102" s="82"/>
      <c r="O102" s="83"/>
      <c r="P102" s="83"/>
      <c r="Q102" s="83"/>
      <c r="R102" s="83"/>
      <c r="S102" s="83"/>
      <c r="T102" s="83"/>
    </row>
    <row r="103" spans="10:20" ht="30" x14ac:dyDescent="0.5">
      <c r="J103" s="81"/>
      <c r="K103" s="81"/>
      <c r="N103" s="82"/>
      <c r="O103" s="83"/>
      <c r="P103" s="83"/>
      <c r="Q103" s="83"/>
      <c r="R103" s="83"/>
      <c r="S103" s="83"/>
      <c r="T103" s="83"/>
    </row>
    <row r="104" spans="10:20" ht="30" x14ac:dyDescent="0.5">
      <c r="J104" s="81"/>
      <c r="K104" s="81"/>
      <c r="N104" s="82"/>
      <c r="O104" s="83"/>
      <c r="P104" s="83"/>
      <c r="Q104" s="83"/>
      <c r="R104" s="83"/>
      <c r="S104" s="83"/>
      <c r="T104" s="83"/>
    </row>
    <row r="105" spans="10:20" ht="30" x14ac:dyDescent="0.5">
      <c r="J105" s="81"/>
      <c r="K105" s="81"/>
      <c r="N105" s="82"/>
      <c r="O105" s="83"/>
      <c r="P105" s="83"/>
      <c r="Q105" s="83"/>
      <c r="R105" s="83"/>
      <c r="S105" s="83"/>
      <c r="T105" s="83"/>
    </row>
    <row r="106" spans="10:20" ht="30" x14ac:dyDescent="0.5">
      <c r="J106" s="81"/>
      <c r="K106" s="81"/>
      <c r="N106" s="82"/>
      <c r="O106" s="83"/>
      <c r="P106" s="83"/>
      <c r="Q106" s="83"/>
      <c r="R106" s="83"/>
      <c r="S106" s="83"/>
      <c r="T106" s="83"/>
    </row>
    <row r="107" spans="10:20" ht="30" x14ac:dyDescent="0.5">
      <c r="J107" s="81"/>
      <c r="K107" s="81"/>
      <c r="N107" s="82"/>
      <c r="O107" s="83"/>
      <c r="P107" s="83"/>
      <c r="Q107" s="83"/>
      <c r="R107" s="83"/>
      <c r="S107" s="83"/>
      <c r="T107" s="83"/>
    </row>
    <row r="108" spans="10:20" ht="30" x14ac:dyDescent="0.5">
      <c r="J108" s="81"/>
      <c r="K108" s="81"/>
      <c r="N108" s="82"/>
      <c r="O108" s="83"/>
      <c r="P108" s="83"/>
      <c r="Q108" s="83"/>
      <c r="R108" s="83"/>
      <c r="S108" s="83"/>
      <c r="T108" s="83"/>
    </row>
    <row r="109" spans="10:20" ht="30" x14ac:dyDescent="0.5">
      <c r="J109" s="81"/>
      <c r="K109" s="81"/>
      <c r="N109" s="82"/>
      <c r="O109" s="83"/>
      <c r="P109" s="83"/>
      <c r="Q109" s="83"/>
      <c r="R109" s="83"/>
      <c r="S109" s="83"/>
      <c r="T109" s="83"/>
    </row>
    <row r="110" spans="10:20" ht="30" x14ac:dyDescent="0.5">
      <c r="J110" s="81"/>
      <c r="K110" s="81"/>
      <c r="N110" s="82"/>
      <c r="O110" s="83"/>
      <c r="P110" s="83"/>
      <c r="Q110" s="83"/>
      <c r="R110" s="83"/>
      <c r="S110" s="83"/>
      <c r="T110" s="83"/>
    </row>
    <row r="111" spans="10:20" ht="30" x14ac:dyDescent="0.5">
      <c r="J111" s="81"/>
      <c r="K111" s="81"/>
      <c r="N111" s="82"/>
      <c r="O111" s="83"/>
      <c r="P111" s="83"/>
      <c r="Q111" s="83"/>
      <c r="R111" s="83"/>
      <c r="S111" s="83"/>
      <c r="T111" s="83"/>
    </row>
    <row r="112" spans="10:20" ht="30" x14ac:dyDescent="0.5">
      <c r="J112" s="81"/>
      <c r="K112" s="81"/>
      <c r="N112" s="82"/>
      <c r="O112" s="83"/>
      <c r="P112" s="83"/>
      <c r="Q112" s="83"/>
      <c r="R112" s="83"/>
      <c r="S112" s="83"/>
      <c r="T112" s="83"/>
    </row>
    <row r="113" spans="10:20" ht="30" x14ac:dyDescent="0.5">
      <c r="J113" s="81"/>
      <c r="K113" s="81"/>
      <c r="N113" s="82"/>
      <c r="O113" s="83"/>
      <c r="P113" s="83"/>
      <c r="Q113" s="83"/>
      <c r="R113" s="83"/>
      <c r="S113" s="83"/>
      <c r="T113" s="83"/>
    </row>
    <row r="114" spans="10:20" ht="30" x14ac:dyDescent="0.5">
      <c r="J114" s="81"/>
      <c r="K114" s="81"/>
      <c r="N114" s="82"/>
      <c r="O114" s="83"/>
      <c r="P114" s="83"/>
      <c r="Q114" s="83"/>
      <c r="R114" s="83"/>
      <c r="S114" s="83"/>
      <c r="T114" s="83"/>
    </row>
    <row r="115" spans="10:20" ht="30" x14ac:dyDescent="0.5">
      <c r="J115" s="81"/>
      <c r="K115" s="81"/>
      <c r="N115" s="82"/>
      <c r="O115" s="83"/>
      <c r="P115" s="83"/>
      <c r="Q115" s="83"/>
      <c r="R115" s="83"/>
      <c r="S115" s="83"/>
      <c r="T115" s="83"/>
    </row>
    <row r="116" spans="10:20" ht="30" x14ac:dyDescent="0.5">
      <c r="J116" s="81"/>
      <c r="K116" s="81"/>
      <c r="N116" s="82"/>
      <c r="O116" s="83"/>
      <c r="P116" s="83"/>
      <c r="Q116" s="83"/>
      <c r="R116" s="83"/>
      <c r="S116" s="83"/>
      <c r="T116" s="83"/>
    </row>
    <row r="117" spans="10:20" ht="30" x14ac:dyDescent="0.5">
      <c r="J117" s="81"/>
      <c r="K117" s="81"/>
      <c r="N117" s="82"/>
      <c r="O117" s="83"/>
      <c r="P117" s="83"/>
      <c r="Q117" s="83"/>
      <c r="R117" s="83"/>
      <c r="S117" s="83"/>
      <c r="T117" s="83"/>
    </row>
    <row r="118" spans="10:20" ht="30" x14ac:dyDescent="0.5">
      <c r="J118" s="81"/>
      <c r="K118" s="81"/>
      <c r="N118" s="82"/>
      <c r="O118" s="83"/>
      <c r="P118" s="83"/>
      <c r="Q118" s="83"/>
      <c r="R118" s="83"/>
      <c r="S118" s="83"/>
      <c r="T118" s="83"/>
    </row>
    <row r="119" spans="10:20" ht="30" x14ac:dyDescent="0.5">
      <c r="J119" s="81"/>
      <c r="K119" s="81"/>
      <c r="N119" s="82"/>
      <c r="O119" s="83"/>
      <c r="P119" s="83"/>
      <c r="Q119" s="83"/>
      <c r="R119" s="83"/>
      <c r="S119" s="83"/>
      <c r="T119" s="83"/>
    </row>
    <row r="120" spans="10:20" ht="30" x14ac:dyDescent="0.5">
      <c r="J120" s="81"/>
      <c r="K120" s="81"/>
      <c r="N120" s="82"/>
      <c r="O120" s="83"/>
      <c r="P120" s="83"/>
      <c r="Q120" s="83"/>
      <c r="R120" s="83"/>
      <c r="S120" s="83"/>
      <c r="T120" s="83"/>
    </row>
    <row r="121" spans="10:20" ht="30" x14ac:dyDescent="0.5">
      <c r="J121" s="81"/>
      <c r="K121" s="81"/>
      <c r="N121" s="82"/>
      <c r="O121" s="83"/>
      <c r="P121" s="83"/>
      <c r="Q121" s="83"/>
      <c r="R121" s="83"/>
      <c r="S121" s="83"/>
      <c r="T121" s="83"/>
    </row>
    <row r="122" spans="10:20" ht="30" x14ac:dyDescent="0.5">
      <c r="J122" s="81"/>
      <c r="K122" s="81"/>
      <c r="N122" s="82"/>
      <c r="O122" s="83"/>
      <c r="P122" s="83"/>
      <c r="Q122" s="83"/>
      <c r="R122" s="83"/>
      <c r="S122" s="83"/>
      <c r="T122" s="83"/>
    </row>
    <row r="123" spans="10:20" ht="30" x14ac:dyDescent="0.5">
      <c r="J123" s="81"/>
      <c r="K123" s="81"/>
      <c r="N123" s="82"/>
      <c r="O123" s="83"/>
      <c r="P123" s="83"/>
      <c r="Q123" s="83"/>
      <c r="R123" s="83"/>
      <c r="S123" s="83"/>
      <c r="T123" s="83"/>
    </row>
    <row r="124" spans="10:20" ht="30" x14ac:dyDescent="0.5">
      <c r="J124" s="81"/>
      <c r="K124" s="81"/>
      <c r="N124" s="82"/>
      <c r="O124" s="83"/>
      <c r="P124" s="83"/>
      <c r="Q124" s="83"/>
      <c r="R124" s="83"/>
      <c r="S124" s="83"/>
      <c r="T124" s="83"/>
    </row>
    <row r="125" spans="10:20" ht="30" x14ac:dyDescent="0.5">
      <c r="J125" s="81"/>
      <c r="K125" s="81"/>
      <c r="N125" s="82"/>
      <c r="O125" s="83"/>
      <c r="P125" s="83"/>
      <c r="Q125" s="83"/>
      <c r="R125" s="83"/>
      <c r="S125" s="83"/>
      <c r="T125" s="83"/>
    </row>
    <row r="126" spans="10:20" ht="30" x14ac:dyDescent="0.5">
      <c r="J126" s="81"/>
      <c r="K126" s="81"/>
      <c r="N126" s="82"/>
      <c r="O126" s="83"/>
      <c r="P126" s="83"/>
      <c r="Q126" s="83"/>
      <c r="R126" s="83"/>
      <c r="S126" s="83"/>
      <c r="T126" s="83"/>
    </row>
    <row r="127" spans="10:20" ht="30" x14ac:dyDescent="0.5">
      <c r="J127" s="81"/>
      <c r="K127" s="81"/>
      <c r="N127" s="82"/>
      <c r="O127" s="83"/>
      <c r="P127" s="83"/>
      <c r="Q127" s="83"/>
      <c r="R127" s="83"/>
      <c r="S127" s="83"/>
      <c r="T127" s="83"/>
    </row>
    <row r="128" spans="10:20" ht="30" x14ac:dyDescent="0.5">
      <c r="J128" s="81"/>
      <c r="K128" s="81"/>
      <c r="N128" s="82"/>
      <c r="O128" s="83"/>
      <c r="P128" s="83"/>
      <c r="Q128" s="83"/>
      <c r="R128" s="83"/>
      <c r="S128" s="83"/>
      <c r="T128" s="83"/>
    </row>
    <row r="129" spans="10:20" ht="30" x14ac:dyDescent="0.5">
      <c r="J129" s="81"/>
      <c r="K129" s="81"/>
      <c r="N129" s="82"/>
      <c r="O129" s="83"/>
      <c r="P129" s="83"/>
      <c r="Q129" s="83"/>
      <c r="R129" s="83"/>
      <c r="S129" s="83"/>
      <c r="T129" s="83"/>
    </row>
    <row r="130" spans="10:20" ht="30" x14ac:dyDescent="0.5">
      <c r="J130" s="81"/>
      <c r="K130" s="81"/>
      <c r="N130" s="82"/>
      <c r="O130" s="83"/>
      <c r="P130" s="83"/>
      <c r="Q130" s="83"/>
      <c r="R130" s="83"/>
      <c r="S130" s="83"/>
      <c r="T130" s="83"/>
    </row>
    <row r="131" spans="10:20" ht="30" x14ac:dyDescent="0.5">
      <c r="J131" s="81"/>
      <c r="K131" s="81"/>
      <c r="N131" s="82"/>
      <c r="O131" s="83"/>
      <c r="P131" s="83"/>
      <c r="Q131" s="83"/>
      <c r="R131" s="83"/>
      <c r="S131" s="83"/>
      <c r="T131" s="83"/>
    </row>
    <row r="132" spans="10:20" ht="30" x14ac:dyDescent="0.5">
      <c r="J132" s="81"/>
      <c r="K132" s="81"/>
      <c r="N132" s="82"/>
      <c r="O132" s="83"/>
      <c r="P132" s="83"/>
      <c r="Q132" s="83"/>
      <c r="R132" s="83"/>
      <c r="S132" s="83"/>
      <c r="T132" s="83"/>
    </row>
    <row r="133" spans="10:20" ht="30" x14ac:dyDescent="0.5">
      <c r="J133" s="81"/>
      <c r="K133" s="81"/>
      <c r="N133" s="82"/>
      <c r="O133" s="83"/>
      <c r="P133" s="83"/>
      <c r="Q133" s="83"/>
      <c r="R133" s="83"/>
      <c r="S133" s="83"/>
      <c r="T133" s="83"/>
    </row>
    <row r="134" spans="10:20" ht="30" x14ac:dyDescent="0.5">
      <c r="J134" s="81"/>
      <c r="K134" s="81"/>
      <c r="N134" s="82"/>
      <c r="O134" s="83"/>
      <c r="P134" s="83"/>
      <c r="Q134" s="83"/>
      <c r="R134" s="83"/>
      <c r="S134" s="83"/>
      <c r="T134" s="83"/>
    </row>
    <row r="135" spans="10:20" ht="30" x14ac:dyDescent="0.5">
      <c r="J135" s="81"/>
      <c r="K135" s="81"/>
      <c r="N135" s="82"/>
      <c r="O135" s="83"/>
      <c r="P135" s="83"/>
      <c r="Q135" s="83"/>
      <c r="R135" s="83"/>
      <c r="S135" s="83"/>
      <c r="T135" s="83"/>
    </row>
    <row r="136" spans="10:20" ht="30" x14ac:dyDescent="0.5">
      <c r="J136" s="81"/>
      <c r="K136" s="81"/>
      <c r="N136" s="82"/>
      <c r="O136" s="83"/>
      <c r="P136" s="83"/>
      <c r="Q136" s="83"/>
      <c r="R136" s="83"/>
      <c r="S136" s="83"/>
      <c r="T136" s="83"/>
    </row>
    <row r="137" spans="10:20" ht="30" x14ac:dyDescent="0.5">
      <c r="J137" s="81"/>
      <c r="K137" s="81"/>
      <c r="N137" s="82"/>
      <c r="O137" s="83"/>
      <c r="P137" s="83"/>
      <c r="Q137" s="83"/>
      <c r="R137" s="83"/>
      <c r="S137" s="83"/>
      <c r="T137" s="83"/>
    </row>
    <row r="138" spans="10:20" ht="30" x14ac:dyDescent="0.5">
      <c r="J138" s="81"/>
      <c r="K138" s="81"/>
      <c r="N138" s="82"/>
      <c r="O138" s="83"/>
      <c r="P138" s="83"/>
      <c r="Q138" s="83"/>
      <c r="R138" s="83"/>
      <c r="S138" s="83"/>
      <c r="T138" s="83"/>
    </row>
    <row r="139" spans="10:20" ht="30" x14ac:dyDescent="0.5">
      <c r="J139" s="81"/>
      <c r="K139" s="81"/>
      <c r="N139" s="82"/>
      <c r="O139" s="83"/>
      <c r="P139" s="83"/>
      <c r="Q139" s="83"/>
      <c r="R139" s="83"/>
      <c r="S139" s="83"/>
      <c r="T139" s="83"/>
    </row>
    <row r="140" spans="10:20" ht="30" x14ac:dyDescent="0.5">
      <c r="J140" s="81"/>
      <c r="K140" s="81"/>
      <c r="N140" s="82"/>
      <c r="O140" s="83"/>
      <c r="P140" s="83"/>
      <c r="Q140" s="83"/>
      <c r="R140" s="83"/>
      <c r="S140" s="83"/>
      <c r="T140" s="83"/>
    </row>
    <row r="141" spans="10:20" ht="30" x14ac:dyDescent="0.5">
      <c r="J141" s="81"/>
      <c r="K141" s="81"/>
      <c r="N141" s="82"/>
      <c r="O141" s="83"/>
      <c r="P141" s="83"/>
      <c r="Q141" s="83"/>
      <c r="R141" s="83"/>
      <c r="S141" s="83"/>
      <c r="T141" s="83"/>
    </row>
    <row r="142" spans="10:20" ht="30" x14ac:dyDescent="0.5">
      <c r="J142" s="81"/>
      <c r="K142" s="81"/>
      <c r="N142" s="82"/>
      <c r="O142" s="83"/>
      <c r="P142" s="83"/>
      <c r="Q142" s="83"/>
      <c r="R142" s="83"/>
      <c r="S142" s="83"/>
      <c r="T142" s="83"/>
    </row>
    <row r="143" spans="10:20" ht="30" x14ac:dyDescent="0.5">
      <c r="J143" s="81"/>
      <c r="K143" s="81"/>
      <c r="N143" s="82"/>
      <c r="O143" s="83"/>
      <c r="P143" s="83"/>
      <c r="Q143" s="83"/>
      <c r="R143" s="83"/>
      <c r="S143" s="83"/>
      <c r="T143" s="83"/>
    </row>
    <row r="144" spans="10:20" ht="30" x14ac:dyDescent="0.5">
      <c r="J144" s="81"/>
      <c r="K144" s="81"/>
      <c r="N144" s="82"/>
      <c r="O144" s="83"/>
      <c r="P144" s="83"/>
      <c r="Q144" s="83"/>
      <c r="R144" s="83"/>
      <c r="S144" s="83"/>
      <c r="T144" s="83"/>
    </row>
    <row r="145" spans="10:20" ht="30" x14ac:dyDescent="0.5">
      <c r="J145" s="81"/>
      <c r="K145" s="81"/>
      <c r="N145" s="82"/>
      <c r="O145" s="83"/>
      <c r="P145" s="83"/>
      <c r="Q145" s="83"/>
      <c r="R145" s="83"/>
      <c r="S145" s="83"/>
      <c r="T145" s="83"/>
    </row>
    <row r="146" spans="10:20" ht="30" x14ac:dyDescent="0.5">
      <c r="J146" s="81"/>
      <c r="K146" s="81"/>
      <c r="N146" s="82"/>
      <c r="O146" s="83"/>
      <c r="P146" s="83"/>
      <c r="Q146" s="83"/>
      <c r="R146" s="83"/>
      <c r="S146" s="83"/>
      <c r="T146" s="83"/>
    </row>
    <row r="147" spans="10:20" ht="30" x14ac:dyDescent="0.5">
      <c r="J147" s="81"/>
      <c r="K147" s="81"/>
      <c r="N147" s="82"/>
      <c r="O147" s="83"/>
      <c r="P147" s="83"/>
      <c r="Q147" s="83"/>
      <c r="R147" s="83"/>
      <c r="S147" s="83"/>
      <c r="T147" s="83"/>
    </row>
    <row r="148" spans="10:20" ht="30" x14ac:dyDescent="0.5">
      <c r="J148" s="81"/>
      <c r="K148" s="81"/>
      <c r="N148" s="82"/>
      <c r="O148" s="83"/>
      <c r="P148" s="83"/>
      <c r="Q148" s="83"/>
      <c r="R148" s="83"/>
      <c r="S148" s="83"/>
      <c r="T148" s="83"/>
    </row>
    <row r="149" spans="10:20" ht="30" x14ac:dyDescent="0.5">
      <c r="J149" s="81"/>
      <c r="K149" s="81"/>
      <c r="N149" s="82"/>
      <c r="O149" s="83"/>
      <c r="P149" s="83"/>
      <c r="Q149" s="83"/>
      <c r="R149" s="83"/>
      <c r="S149" s="83"/>
      <c r="T149" s="83"/>
    </row>
    <row r="150" spans="10:20" ht="30" x14ac:dyDescent="0.5">
      <c r="J150" s="81"/>
      <c r="K150" s="81"/>
      <c r="N150" s="82"/>
      <c r="O150" s="83"/>
      <c r="P150" s="83"/>
      <c r="Q150" s="83"/>
      <c r="R150" s="83"/>
      <c r="S150" s="83"/>
      <c r="T150" s="83"/>
    </row>
    <row r="151" spans="10:20" ht="30" x14ac:dyDescent="0.5">
      <c r="J151" s="81"/>
      <c r="K151" s="81"/>
      <c r="N151" s="82"/>
      <c r="O151" s="83"/>
      <c r="P151" s="83"/>
      <c r="Q151" s="83"/>
      <c r="R151" s="83"/>
      <c r="S151" s="83"/>
      <c r="T151" s="83"/>
    </row>
    <row r="152" spans="10:20" ht="30" x14ac:dyDescent="0.5">
      <c r="J152" s="81"/>
      <c r="K152" s="81"/>
      <c r="N152" s="82"/>
      <c r="O152" s="83"/>
      <c r="P152" s="83"/>
      <c r="Q152" s="83"/>
      <c r="R152" s="83"/>
      <c r="S152" s="83"/>
      <c r="T152" s="83"/>
    </row>
    <row r="153" spans="10:20" ht="30" x14ac:dyDescent="0.5">
      <c r="J153" s="81"/>
      <c r="K153" s="81"/>
      <c r="N153" s="82"/>
      <c r="O153" s="83"/>
      <c r="P153" s="83"/>
      <c r="Q153" s="83"/>
      <c r="R153" s="83"/>
      <c r="S153" s="83"/>
      <c r="T153" s="83"/>
    </row>
    <row r="154" spans="10:20" ht="30" x14ac:dyDescent="0.5">
      <c r="J154" s="81"/>
      <c r="K154" s="81"/>
      <c r="N154" s="82"/>
      <c r="O154" s="83"/>
      <c r="P154" s="83"/>
      <c r="Q154" s="83"/>
      <c r="R154" s="83"/>
      <c r="S154" s="83"/>
      <c r="T154" s="83"/>
    </row>
    <row r="155" spans="10:20" ht="30" x14ac:dyDescent="0.5">
      <c r="J155" s="81"/>
      <c r="K155" s="81"/>
      <c r="N155" s="82"/>
      <c r="O155" s="83"/>
      <c r="P155" s="83"/>
      <c r="Q155" s="83"/>
      <c r="R155" s="83"/>
      <c r="S155" s="83"/>
      <c r="T155" s="83"/>
    </row>
    <row r="156" spans="10:20" ht="30" x14ac:dyDescent="0.5">
      <c r="J156" s="81"/>
      <c r="K156" s="81"/>
      <c r="N156" s="82"/>
      <c r="O156" s="83"/>
      <c r="P156" s="83"/>
      <c r="Q156" s="83"/>
      <c r="R156" s="83"/>
      <c r="S156" s="83"/>
      <c r="T156" s="83"/>
    </row>
    <row r="157" spans="10:20" ht="30" x14ac:dyDescent="0.5">
      <c r="J157" s="81"/>
      <c r="K157" s="81"/>
      <c r="N157" s="82"/>
      <c r="O157" s="83"/>
      <c r="P157" s="83"/>
      <c r="Q157" s="83"/>
      <c r="R157" s="83"/>
      <c r="S157" s="83"/>
      <c r="T157" s="83"/>
    </row>
    <row r="158" spans="10:20" ht="30" x14ac:dyDescent="0.5">
      <c r="J158" s="81"/>
      <c r="K158" s="81"/>
      <c r="N158" s="82"/>
      <c r="O158" s="83"/>
      <c r="P158" s="83"/>
      <c r="Q158" s="83"/>
      <c r="R158" s="83"/>
      <c r="S158" s="83"/>
      <c r="T158" s="83"/>
    </row>
    <row r="159" spans="10:20" ht="30" x14ac:dyDescent="0.5">
      <c r="J159" s="81"/>
      <c r="K159" s="81"/>
      <c r="N159" s="82"/>
      <c r="O159" s="83"/>
      <c r="P159" s="83"/>
      <c r="Q159" s="83"/>
      <c r="R159" s="83"/>
      <c r="S159" s="83"/>
      <c r="T159" s="83"/>
    </row>
    <row r="160" spans="10:20" ht="30" x14ac:dyDescent="0.5">
      <c r="J160" s="81"/>
      <c r="K160" s="81"/>
      <c r="N160" s="82"/>
      <c r="O160" s="83"/>
      <c r="P160" s="83"/>
      <c r="Q160" s="83"/>
      <c r="R160" s="83"/>
      <c r="S160" s="83"/>
      <c r="T160" s="83"/>
    </row>
    <row r="161" spans="10:20" ht="30" x14ac:dyDescent="0.5">
      <c r="J161" s="81"/>
      <c r="K161" s="81"/>
      <c r="N161" s="82"/>
      <c r="O161" s="83"/>
      <c r="P161" s="83"/>
      <c r="Q161" s="83"/>
      <c r="R161" s="83"/>
      <c r="S161" s="83"/>
      <c r="T161" s="83"/>
    </row>
    <row r="162" spans="10:20" ht="30" x14ac:dyDescent="0.5">
      <c r="J162" s="81"/>
      <c r="K162" s="81"/>
      <c r="N162" s="82"/>
      <c r="O162" s="83"/>
      <c r="P162" s="83"/>
      <c r="Q162" s="83"/>
      <c r="R162" s="83"/>
      <c r="S162" s="83"/>
      <c r="T162" s="83"/>
    </row>
    <row r="163" spans="10:20" ht="30" x14ac:dyDescent="0.5">
      <c r="J163" s="81"/>
      <c r="K163" s="81"/>
      <c r="N163" s="82"/>
      <c r="O163" s="83"/>
      <c r="P163" s="83"/>
      <c r="Q163" s="83"/>
      <c r="R163" s="83"/>
      <c r="S163" s="83"/>
      <c r="T163" s="83"/>
    </row>
    <row r="164" spans="10:20" ht="30" x14ac:dyDescent="0.5">
      <c r="J164" s="81"/>
      <c r="K164" s="81"/>
      <c r="N164" s="82"/>
      <c r="O164" s="83"/>
      <c r="P164" s="83"/>
      <c r="Q164" s="83"/>
      <c r="R164" s="83"/>
      <c r="S164" s="83"/>
      <c r="T164" s="83"/>
    </row>
    <row r="165" spans="10:20" ht="30" x14ac:dyDescent="0.5">
      <c r="J165" s="81"/>
      <c r="K165" s="81"/>
      <c r="N165" s="82"/>
      <c r="O165" s="83"/>
      <c r="P165" s="83"/>
      <c r="Q165" s="83"/>
      <c r="R165" s="83"/>
      <c r="S165" s="83"/>
      <c r="T165" s="83"/>
    </row>
    <row r="166" spans="10:20" ht="30" x14ac:dyDescent="0.5">
      <c r="J166" s="81"/>
      <c r="K166" s="81"/>
      <c r="N166" s="82"/>
      <c r="O166" s="83"/>
      <c r="P166" s="83"/>
      <c r="Q166" s="83"/>
      <c r="R166" s="83"/>
      <c r="S166" s="83"/>
      <c r="T166" s="83"/>
    </row>
    <row r="167" spans="10:20" ht="30" x14ac:dyDescent="0.5">
      <c r="J167" s="81"/>
      <c r="K167" s="81"/>
      <c r="N167" s="82"/>
      <c r="O167" s="83"/>
      <c r="P167" s="83"/>
      <c r="Q167" s="83"/>
      <c r="R167" s="83"/>
      <c r="S167" s="83"/>
      <c r="T167" s="83"/>
    </row>
    <row r="168" spans="10:20" ht="30" x14ac:dyDescent="0.5">
      <c r="J168" s="81"/>
      <c r="K168" s="81"/>
      <c r="N168" s="82"/>
      <c r="O168" s="83"/>
      <c r="P168" s="83"/>
      <c r="Q168" s="83"/>
      <c r="R168" s="83"/>
      <c r="S168" s="83"/>
      <c r="T168" s="83"/>
    </row>
    <row r="169" spans="10:20" ht="30" x14ac:dyDescent="0.5">
      <c r="J169" s="81"/>
      <c r="K169" s="81"/>
      <c r="N169" s="82"/>
      <c r="O169" s="83"/>
      <c r="P169" s="83"/>
      <c r="Q169" s="83"/>
      <c r="R169" s="83"/>
      <c r="S169" s="83"/>
      <c r="T169" s="83"/>
    </row>
    <row r="170" spans="10:20" ht="30" x14ac:dyDescent="0.5">
      <c r="J170" s="81"/>
      <c r="K170" s="81"/>
      <c r="N170" s="82"/>
      <c r="O170" s="83"/>
      <c r="P170" s="83"/>
      <c r="Q170" s="83"/>
      <c r="R170" s="83"/>
      <c r="S170" s="83"/>
      <c r="T170" s="83"/>
    </row>
    <row r="171" spans="10:20" ht="30" x14ac:dyDescent="0.5">
      <c r="J171" s="81"/>
      <c r="K171" s="81"/>
      <c r="N171" s="82"/>
      <c r="O171" s="83"/>
      <c r="P171" s="83"/>
      <c r="Q171" s="83"/>
      <c r="R171" s="83"/>
      <c r="S171" s="83"/>
      <c r="T171" s="83"/>
    </row>
    <row r="172" spans="10:20" ht="30" x14ac:dyDescent="0.5">
      <c r="J172" s="81"/>
      <c r="K172" s="81"/>
      <c r="N172" s="82"/>
      <c r="O172" s="83"/>
      <c r="P172" s="83"/>
      <c r="Q172" s="83"/>
      <c r="R172" s="83"/>
      <c r="S172" s="83"/>
      <c r="T172" s="83"/>
    </row>
    <row r="173" spans="10:20" ht="30" x14ac:dyDescent="0.5">
      <c r="J173" s="81"/>
      <c r="K173" s="81"/>
      <c r="N173" s="82"/>
      <c r="O173" s="83"/>
      <c r="P173" s="83"/>
      <c r="Q173" s="83"/>
      <c r="R173" s="83"/>
      <c r="S173" s="83"/>
      <c r="T173" s="83"/>
    </row>
    <row r="174" spans="10:20" x14ac:dyDescent="0.4">
      <c r="N174" s="82"/>
      <c r="O174" s="83"/>
      <c r="P174" s="83"/>
      <c r="Q174" s="83"/>
      <c r="R174" s="83"/>
      <c r="S174" s="83"/>
      <c r="T174" s="83"/>
    </row>
    <row r="175" spans="10:20" x14ac:dyDescent="0.4">
      <c r="N175" s="82"/>
      <c r="O175" s="83"/>
      <c r="P175" s="83"/>
      <c r="Q175" s="83"/>
      <c r="R175" s="83"/>
      <c r="S175" s="83"/>
      <c r="T175" s="83"/>
    </row>
    <row r="176" spans="10:20" x14ac:dyDescent="0.4">
      <c r="N176" s="82"/>
      <c r="O176" s="83"/>
      <c r="P176" s="83"/>
      <c r="Q176" s="83"/>
      <c r="R176" s="83"/>
      <c r="S176" s="83"/>
      <c r="T176" s="83"/>
    </row>
    <row r="177" spans="14:20" x14ac:dyDescent="0.4">
      <c r="N177" s="82"/>
      <c r="O177" s="83"/>
      <c r="P177" s="83"/>
      <c r="Q177" s="83"/>
      <c r="R177" s="83"/>
      <c r="S177" s="83"/>
      <c r="T177" s="83"/>
    </row>
    <row r="178" spans="14:20" x14ac:dyDescent="0.4">
      <c r="N178" s="82"/>
      <c r="O178" s="83"/>
      <c r="P178" s="83"/>
      <c r="Q178" s="83"/>
      <c r="R178" s="83"/>
      <c r="S178" s="83"/>
      <c r="T178" s="83"/>
    </row>
    <row r="179" spans="14:20" x14ac:dyDescent="0.4">
      <c r="N179" s="82"/>
      <c r="O179" s="83"/>
      <c r="P179" s="83"/>
      <c r="Q179" s="83"/>
      <c r="R179" s="83"/>
      <c r="S179" s="83"/>
      <c r="T179" s="83"/>
    </row>
    <row r="180" spans="14:20" x14ac:dyDescent="0.4">
      <c r="N180" s="82"/>
      <c r="O180" s="83"/>
      <c r="P180" s="83"/>
      <c r="Q180" s="83"/>
      <c r="R180" s="83"/>
      <c r="S180" s="83"/>
      <c r="T180" s="83"/>
    </row>
    <row r="181" spans="14:20" x14ac:dyDescent="0.4">
      <c r="N181" s="82"/>
      <c r="O181" s="83"/>
      <c r="P181" s="83"/>
      <c r="Q181" s="83"/>
      <c r="R181" s="83"/>
      <c r="S181" s="83"/>
      <c r="T181" s="83"/>
    </row>
    <row r="182" spans="14:20" x14ac:dyDescent="0.4">
      <c r="N182" s="82"/>
      <c r="O182" s="83"/>
      <c r="P182" s="83"/>
      <c r="Q182" s="83"/>
      <c r="R182" s="83"/>
      <c r="S182" s="83"/>
      <c r="T182" s="83"/>
    </row>
    <row r="183" spans="14:20" x14ac:dyDescent="0.4">
      <c r="N183" s="82"/>
      <c r="O183" s="83"/>
      <c r="P183" s="83"/>
      <c r="Q183" s="83"/>
      <c r="R183" s="83"/>
      <c r="S183" s="83"/>
      <c r="T183" s="83"/>
    </row>
    <row r="184" spans="14:20" x14ac:dyDescent="0.4">
      <c r="N184" s="82"/>
      <c r="O184" s="83"/>
      <c r="P184" s="83"/>
      <c r="Q184" s="83"/>
      <c r="R184" s="83"/>
      <c r="S184" s="83"/>
      <c r="T184" s="83"/>
    </row>
    <row r="185" spans="14:20" x14ac:dyDescent="0.4">
      <c r="N185" s="82"/>
      <c r="O185" s="83"/>
      <c r="P185" s="83"/>
      <c r="Q185" s="83"/>
      <c r="R185" s="83"/>
      <c r="S185" s="83"/>
      <c r="T185" s="83"/>
    </row>
    <row r="186" spans="14:20" x14ac:dyDescent="0.4">
      <c r="N186" s="82"/>
      <c r="O186" s="83"/>
      <c r="P186" s="83"/>
      <c r="Q186" s="83"/>
      <c r="R186" s="83"/>
      <c r="S186" s="83"/>
      <c r="T186" s="83"/>
    </row>
    <row r="187" spans="14:20" x14ac:dyDescent="0.4">
      <c r="N187" s="82"/>
      <c r="O187" s="83"/>
      <c r="P187" s="83"/>
      <c r="Q187" s="83"/>
      <c r="R187" s="83"/>
      <c r="S187" s="83"/>
      <c r="T187" s="83"/>
    </row>
    <row r="188" spans="14:20" x14ac:dyDescent="0.4">
      <c r="N188" s="82"/>
      <c r="O188" s="83"/>
      <c r="P188" s="83"/>
      <c r="Q188" s="83"/>
      <c r="R188" s="83"/>
      <c r="S188" s="83"/>
      <c r="T188" s="83"/>
    </row>
    <row r="189" spans="14:20" x14ac:dyDescent="0.4">
      <c r="N189" s="82"/>
      <c r="O189" s="83"/>
      <c r="P189" s="83"/>
      <c r="Q189" s="83"/>
      <c r="R189" s="83"/>
      <c r="S189" s="83"/>
      <c r="T189" s="83"/>
    </row>
    <row r="190" spans="14:20" x14ac:dyDescent="0.4">
      <c r="N190" s="82"/>
      <c r="O190" s="83"/>
      <c r="P190" s="83"/>
      <c r="Q190" s="83"/>
      <c r="R190" s="83"/>
      <c r="S190" s="83"/>
      <c r="T190" s="83"/>
    </row>
    <row r="191" spans="14:20" x14ac:dyDescent="0.4">
      <c r="N191" s="82"/>
      <c r="O191" s="83"/>
      <c r="P191" s="83"/>
      <c r="Q191" s="83"/>
      <c r="R191" s="83"/>
      <c r="S191" s="83"/>
      <c r="T191" s="83"/>
    </row>
    <row r="192" spans="14:20" x14ac:dyDescent="0.4">
      <c r="N192" s="82"/>
      <c r="O192" s="83"/>
      <c r="P192" s="83"/>
      <c r="Q192" s="83"/>
      <c r="R192" s="83"/>
      <c r="S192" s="83"/>
      <c r="T192" s="83"/>
    </row>
    <row r="193" spans="14:20" x14ac:dyDescent="0.4">
      <c r="N193" s="82"/>
      <c r="O193" s="83"/>
      <c r="P193" s="83"/>
      <c r="Q193" s="83"/>
      <c r="R193" s="83"/>
      <c r="S193" s="83"/>
      <c r="T193" s="83"/>
    </row>
    <row r="194" spans="14:20" x14ac:dyDescent="0.4">
      <c r="N194" s="82"/>
      <c r="O194" s="83"/>
      <c r="P194" s="83"/>
      <c r="Q194" s="83"/>
      <c r="R194" s="83"/>
      <c r="S194" s="83"/>
      <c r="T194" s="83"/>
    </row>
    <row r="195" spans="14:20" x14ac:dyDescent="0.4">
      <c r="N195" s="82"/>
      <c r="O195" s="83"/>
      <c r="P195" s="83"/>
      <c r="Q195" s="83"/>
      <c r="R195" s="83"/>
      <c r="S195" s="83"/>
      <c r="T195" s="83"/>
    </row>
    <row r="196" spans="14:20" x14ac:dyDescent="0.4">
      <c r="N196" s="82"/>
      <c r="O196" s="83"/>
      <c r="P196" s="83"/>
      <c r="Q196" s="83"/>
      <c r="R196" s="83"/>
      <c r="S196" s="83"/>
      <c r="T196" s="83"/>
    </row>
    <row r="197" spans="14:20" x14ac:dyDescent="0.4">
      <c r="N197" s="82"/>
      <c r="O197" s="83"/>
      <c r="P197" s="83"/>
      <c r="Q197" s="83"/>
      <c r="R197" s="83"/>
      <c r="S197" s="83"/>
      <c r="T197" s="83"/>
    </row>
    <row r="198" spans="14:20" x14ac:dyDescent="0.4">
      <c r="N198" s="82"/>
      <c r="O198" s="83"/>
      <c r="P198" s="83"/>
      <c r="Q198" s="83"/>
      <c r="R198" s="83"/>
      <c r="S198" s="83"/>
      <c r="T198" s="83"/>
    </row>
    <row r="199" spans="14:20" x14ac:dyDescent="0.4">
      <c r="N199" s="82"/>
      <c r="O199" s="83"/>
      <c r="P199" s="83"/>
      <c r="Q199" s="83"/>
      <c r="R199" s="83"/>
      <c r="S199" s="83"/>
      <c r="T199" s="83"/>
    </row>
    <row r="200" spans="14:20" x14ac:dyDescent="0.4">
      <c r="N200" s="82"/>
      <c r="O200" s="83"/>
      <c r="P200" s="83"/>
      <c r="Q200" s="83"/>
      <c r="R200" s="83"/>
      <c r="S200" s="83"/>
      <c r="T200" s="83"/>
    </row>
    <row r="201" spans="14:20" x14ac:dyDescent="0.4">
      <c r="N201" s="82"/>
      <c r="O201" s="83"/>
      <c r="P201" s="83"/>
      <c r="Q201" s="83"/>
      <c r="R201" s="83"/>
      <c r="S201" s="83"/>
      <c r="T201" s="83"/>
    </row>
    <row r="202" spans="14:20" x14ac:dyDescent="0.4">
      <c r="N202" s="82"/>
      <c r="O202" s="83"/>
      <c r="P202" s="83"/>
      <c r="Q202" s="83"/>
      <c r="R202" s="83"/>
      <c r="S202" s="83"/>
      <c r="T202" s="83"/>
    </row>
    <row r="203" spans="14:20" x14ac:dyDescent="0.4">
      <c r="N203" s="82"/>
      <c r="O203" s="83"/>
      <c r="P203" s="83"/>
      <c r="Q203" s="83"/>
      <c r="R203" s="83"/>
      <c r="S203" s="83"/>
      <c r="T203" s="83"/>
    </row>
    <row r="204" spans="14:20" x14ac:dyDescent="0.4">
      <c r="N204" s="82"/>
      <c r="O204" s="83"/>
      <c r="P204" s="83"/>
      <c r="Q204" s="83"/>
      <c r="R204" s="83"/>
      <c r="S204" s="83"/>
      <c r="T204" s="83"/>
    </row>
    <row r="205" spans="14:20" x14ac:dyDescent="0.4">
      <c r="N205" s="82"/>
      <c r="O205" s="83"/>
      <c r="P205" s="83"/>
      <c r="Q205" s="83"/>
      <c r="R205" s="83"/>
      <c r="S205" s="83"/>
      <c r="T205" s="83"/>
    </row>
    <row r="206" spans="14:20" x14ac:dyDescent="0.4">
      <c r="N206" s="82"/>
      <c r="O206" s="83"/>
      <c r="P206" s="83"/>
      <c r="Q206" s="83"/>
      <c r="R206" s="83"/>
      <c r="S206" s="83"/>
      <c r="T206" s="83"/>
    </row>
    <row r="207" spans="14:20" x14ac:dyDescent="0.4">
      <c r="N207" s="82"/>
      <c r="O207" s="83"/>
      <c r="P207" s="83"/>
      <c r="Q207" s="83"/>
      <c r="R207" s="83"/>
      <c r="S207" s="83"/>
      <c r="T207" s="83"/>
    </row>
    <row r="208" spans="14:20" x14ac:dyDescent="0.4">
      <c r="N208" s="82"/>
      <c r="O208" s="83"/>
      <c r="P208" s="83"/>
      <c r="Q208" s="83"/>
      <c r="R208" s="83"/>
      <c r="S208" s="83"/>
      <c r="T208" s="83"/>
    </row>
    <row r="209" spans="14:20" x14ac:dyDescent="0.4">
      <c r="N209" s="82"/>
      <c r="O209" s="83"/>
      <c r="P209" s="83"/>
      <c r="Q209" s="83"/>
      <c r="R209" s="83"/>
      <c r="S209" s="83"/>
      <c r="T209" s="83"/>
    </row>
    <row r="210" spans="14:20" x14ac:dyDescent="0.4">
      <c r="N210" s="82"/>
      <c r="O210" s="83"/>
      <c r="P210" s="83"/>
      <c r="Q210" s="83"/>
      <c r="R210" s="83"/>
      <c r="S210" s="83"/>
      <c r="T210" s="83"/>
    </row>
    <row r="211" spans="14:20" x14ac:dyDescent="0.4">
      <c r="N211" s="82"/>
      <c r="O211" s="83"/>
      <c r="P211" s="83"/>
      <c r="Q211" s="83"/>
      <c r="R211" s="83"/>
      <c r="S211" s="83"/>
      <c r="T211" s="83"/>
    </row>
    <row r="212" spans="14:20" x14ac:dyDescent="0.4">
      <c r="N212" s="82"/>
      <c r="O212" s="83"/>
      <c r="P212" s="83"/>
      <c r="Q212" s="83"/>
      <c r="R212" s="83"/>
      <c r="S212" s="83"/>
      <c r="T212" s="83"/>
    </row>
    <row r="213" spans="14:20" x14ac:dyDescent="0.4">
      <c r="N213" s="82"/>
      <c r="O213" s="83"/>
      <c r="P213" s="83"/>
      <c r="Q213" s="83"/>
      <c r="R213" s="83"/>
      <c r="S213" s="83"/>
      <c r="T213" s="83"/>
    </row>
    <row r="214" spans="14:20" x14ac:dyDescent="0.4">
      <c r="N214" s="82"/>
      <c r="O214" s="83"/>
      <c r="P214" s="83"/>
      <c r="Q214" s="83"/>
      <c r="R214" s="83"/>
      <c r="S214" s="83"/>
      <c r="T214" s="83"/>
    </row>
  </sheetData>
  <mergeCells count="26">
    <mergeCell ref="A31:L31"/>
    <mergeCell ref="A22:B23"/>
    <mergeCell ref="G22:J23"/>
    <mergeCell ref="K22:K23"/>
    <mergeCell ref="L22:L23"/>
    <mergeCell ref="A28:B30"/>
    <mergeCell ref="C28:D28"/>
    <mergeCell ref="K28:L28"/>
    <mergeCell ref="G29:I29"/>
    <mergeCell ref="K29:L29"/>
    <mergeCell ref="G30:I30"/>
    <mergeCell ref="G7:J8"/>
    <mergeCell ref="K7:K8"/>
    <mergeCell ref="L7:L8"/>
    <mergeCell ref="O7:S7"/>
    <mergeCell ref="G15:J16"/>
    <mergeCell ref="K15:K16"/>
    <mergeCell ref="L15:L16"/>
    <mergeCell ref="K30:L30"/>
    <mergeCell ref="H1:L1"/>
    <mergeCell ref="H2:H3"/>
    <mergeCell ref="C4:D4"/>
    <mergeCell ref="E4:H4"/>
    <mergeCell ref="C5:D5"/>
    <mergeCell ref="E5:H5"/>
    <mergeCell ref="I5:J5"/>
  </mergeCells>
  <conditionalFormatting sqref="A9:A14 A17:A21 A24:A27">
    <cfRule type="cellIs" dxfId="106" priority="2" stopIfTrue="1" operator="greaterThan">
      <formula>0</formula>
    </cfRule>
  </conditionalFormatting>
  <conditionalFormatting sqref="K3:K4 E4:H6 G28 G29:I29">
    <cfRule type="cellIs" dxfId="105" priority="1" stopIfTrue="1" operator="equal">
      <formula>0</formula>
    </cfRule>
  </conditionalFormatting>
  <conditionalFormatting sqref="S10">
    <cfRule type="expression" dxfId="104" priority="4" stopIfTrue="1">
      <formula>$S$10&lt;&gt;$T$9</formula>
    </cfRule>
  </conditionalFormatting>
  <conditionalFormatting sqref="S25">
    <cfRule type="expression" dxfId="103" priority="18" stopIfTrue="1">
      <formula>T24&lt;&gt;S25</formula>
    </cfRule>
  </conditionalFormatting>
  <conditionalFormatting sqref="T9 T24">
    <cfRule type="expression" dxfId="102" priority="3" stopIfTrue="1">
      <formula>S10&lt;&gt;T9</formula>
    </cfRule>
  </conditionalFormatting>
  <conditionalFormatting sqref="T17 S18">
    <cfRule type="expression" dxfId="101" priority="10" stopIfTrue="1">
      <formula>$S$18&lt;&gt;$T$17</formula>
    </cfRule>
  </conditionalFormatting>
  <conditionalFormatting sqref="U9 S11">
    <cfRule type="expression" dxfId="100" priority="5" stopIfTrue="1">
      <formula>$U$9&lt;&gt;$S$11</formula>
    </cfRule>
  </conditionalFormatting>
  <conditionalFormatting sqref="U10 T11">
    <cfRule type="expression" dxfId="99" priority="7" stopIfTrue="1">
      <formula>$U$10&lt;&gt;$T$11</formula>
    </cfRule>
  </conditionalFormatting>
  <conditionalFormatting sqref="U17 S19">
    <cfRule type="expression" dxfId="98" priority="11" stopIfTrue="1">
      <formula>$U$17&lt;&gt;$S$19</formula>
    </cfRule>
  </conditionalFormatting>
  <conditionalFormatting sqref="U18 T19">
    <cfRule type="expression" dxfId="97" priority="13" stopIfTrue="1">
      <formula>$U$18&lt;&gt;$T$19</formula>
    </cfRule>
  </conditionalFormatting>
  <conditionalFormatting sqref="U24 S26">
    <cfRule type="expression" dxfId="96" priority="16" stopIfTrue="1">
      <formula>$U$24&lt;&gt;$S$26</formula>
    </cfRule>
  </conditionalFormatting>
  <conditionalFormatting sqref="U25 T26">
    <cfRule type="expression" dxfId="95" priority="19" stopIfTrue="1">
      <formula>$U$25&lt;&gt;$T$26</formula>
    </cfRule>
  </conditionalFormatting>
  <conditionalFormatting sqref="V9 S12:S14">
    <cfRule type="expression" dxfId="94" priority="6" stopIfTrue="1">
      <formula>$V$9&lt;&gt;$S$12</formula>
    </cfRule>
  </conditionalFormatting>
  <conditionalFormatting sqref="V10 T12:T14">
    <cfRule type="expression" dxfId="93" priority="8" stopIfTrue="1">
      <formula>$V$10&lt;&gt;$T$12</formula>
    </cfRule>
  </conditionalFormatting>
  <conditionalFormatting sqref="V11 U12:U14">
    <cfRule type="expression" dxfId="92" priority="9" stopIfTrue="1">
      <formula>$V$11&lt;&gt;$U$12</formula>
    </cfRule>
  </conditionalFormatting>
  <conditionalFormatting sqref="V17 S20:S21">
    <cfRule type="expression" dxfId="91" priority="12" stopIfTrue="1">
      <formula>$V$17&lt;&gt;$S$20</formula>
    </cfRule>
  </conditionalFormatting>
  <conditionalFormatting sqref="V18 T20:T21">
    <cfRule type="expression" dxfId="90" priority="14" stopIfTrue="1">
      <formula>$V$18&lt;&gt;$T$20</formula>
    </cfRule>
  </conditionalFormatting>
  <conditionalFormatting sqref="V19 U20:U21">
    <cfRule type="expression" dxfId="89" priority="15" stopIfTrue="1">
      <formula>$V$19&lt;&gt;$U$20</formula>
    </cfRule>
  </conditionalFormatting>
  <conditionalFormatting sqref="V24 S27">
    <cfRule type="expression" dxfId="88" priority="17" stopIfTrue="1">
      <formula>$V$24&lt;&gt;$S$27</formula>
    </cfRule>
  </conditionalFormatting>
  <conditionalFormatting sqref="V25 T27">
    <cfRule type="expression" dxfId="87" priority="20" stopIfTrue="1">
      <formula>$V$25&lt;&gt;$T$27</formula>
    </cfRule>
  </conditionalFormatting>
  <conditionalFormatting sqref="V26 U27">
    <cfRule type="expression" dxfId="86" priority="21" stopIfTrue="1">
      <formula>$V$26&lt;&gt;$U$27</formula>
    </cfRule>
  </conditionalFormatting>
  <printOptions horizontalCentered="1" gridLinesSet="0"/>
  <pageMargins left="0.15748031496062992" right="0.15748031496062992" top="1.0236220472440944" bottom="0.19685039370078741" header="7.874015748031496E-2" footer="0.47244094488188981"/>
  <pageSetup paperSize="9" scale="39" orientation="portrait" horizontalDpi="1200" verticalDpi="1200"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DF74F-EC56-43B5-8C5E-3BA333272EA4}">
  <sheetPr codeName="List18"/>
  <dimension ref="A1:IU214"/>
  <sheetViews>
    <sheetView showGridLines="0" showZeros="0" showWhiteSpace="0" topLeftCell="A9" zoomScale="50" zoomScaleNormal="50" workbookViewId="0">
      <selection activeCell="AI18" sqref="AI18"/>
    </sheetView>
  </sheetViews>
  <sheetFormatPr defaultColWidth="15.33203125" defaultRowHeight="21" x14ac:dyDescent="0.4"/>
  <cols>
    <col min="1" max="1" width="10.44140625" style="79" customWidth="1"/>
    <col min="2" max="2" width="5.5546875" style="79" customWidth="1"/>
    <col min="3" max="3" width="18.88671875" style="79" customWidth="1"/>
    <col min="4" max="4" width="46.44140625" style="79" customWidth="1"/>
    <col min="5" max="5" width="31.6640625" style="79" customWidth="1"/>
    <col min="6" max="6" width="19.33203125" style="79" customWidth="1"/>
    <col min="7" max="11" width="18.5546875" style="79" customWidth="1"/>
    <col min="12" max="12" width="18.88671875" style="79" customWidth="1"/>
    <col min="13" max="13" width="4.109375" style="80" customWidth="1"/>
    <col min="14" max="14" width="14.5546875" style="5" customWidth="1"/>
    <col min="15" max="15" width="11.109375" style="72" hidden="1" customWidth="1"/>
    <col min="16" max="16" width="24.88671875" style="72" hidden="1" customWidth="1"/>
    <col min="17" max="17" width="18.88671875" style="72" hidden="1" customWidth="1"/>
    <col min="18" max="24" width="14.5546875" style="72" hidden="1" customWidth="1"/>
    <col min="25" max="25" width="24.44140625" style="72" hidden="1" customWidth="1"/>
    <col min="26" max="26" width="20.44140625" style="72" hidden="1" customWidth="1"/>
    <col min="27" max="32" width="15.33203125" style="72" hidden="1" customWidth="1"/>
    <col min="33"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M1" s="2"/>
      <c r="N1" s="3"/>
      <c r="O1" s="4"/>
      <c r="P1" s="4"/>
      <c r="Q1" s="4"/>
      <c r="R1" s="4"/>
      <c r="S1" s="4"/>
      <c r="T1" s="4"/>
      <c r="U1" s="4"/>
      <c r="V1" s="4"/>
      <c r="W1" s="4"/>
      <c r="X1" s="4"/>
      <c r="Y1" s="4"/>
      <c r="Z1" s="4"/>
      <c r="AA1" s="4"/>
      <c r="AB1" s="4"/>
      <c r="AC1" s="4"/>
      <c r="AD1" s="4"/>
      <c r="AE1" s="4"/>
      <c r="AF1" s="4"/>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v>2</v>
      </c>
      <c r="L2" s="8"/>
      <c r="M2" s="2"/>
      <c r="N2" s="3"/>
      <c r="O2" s="9" t="str">
        <f>'[3]vnos podatkov'!$A$6</f>
        <v>OP 8-11 - MIDI TENIS</v>
      </c>
      <c r="P2" s="10"/>
      <c r="Q2" s="10"/>
      <c r="R2" s="4"/>
      <c r="S2" s="4"/>
      <c r="T2" s="4"/>
      <c r="U2" s="4"/>
      <c r="V2" s="4"/>
      <c r="W2" s="4"/>
      <c r="X2" s="4"/>
      <c r="Y2" s="4"/>
      <c r="Z2" s="4"/>
      <c r="AA2" s="4"/>
      <c r="AB2" s="4"/>
      <c r="AC2" s="4"/>
      <c r="AD2" s="4"/>
      <c r="AE2" s="4"/>
      <c r="AF2" s="4"/>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2" t="s">
        <v>26</v>
      </c>
      <c r="L3" s="7">
        <f>'[3]vnos podatkov'!$B$8</f>
        <v>0</v>
      </c>
      <c r="M3" s="2"/>
      <c r="N3" s="3"/>
      <c r="O3" s="13">
        <f>'[3]vnos podatkov'!$A$8</f>
        <v>0</v>
      </c>
      <c r="P3" s="13">
        <f>'[3]vnos podatkov'!$B$8</f>
        <v>0</v>
      </c>
      <c r="Q3" s="13" t="str">
        <f>'[3]vnos podatkov'!$A$10</f>
        <v>11./12.04.2026</v>
      </c>
      <c r="R3" s="4"/>
      <c r="S3" s="4"/>
      <c r="T3" s="4"/>
      <c r="U3" s="4"/>
      <c r="V3" s="4"/>
      <c r="W3" s="4"/>
      <c r="X3" s="4"/>
      <c r="Y3" s="4"/>
      <c r="Z3" s="4"/>
      <c r="AA3" s="4"/>
      <c r="AB3" s="4"/>
      <c r="AC3" s="4"/>
      <c r="AD3" s="4"/>
      <c r="AE3" s="4"/>
      <c r="AF3" s="4"/>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t="str">
        <f>'[3]vnos podatkov'!$C$10</f>
        <v>TK KOPER</v>
      </c>
      <c r="G4" s="428" t="str">
        <f>'[3]vnos podatkov'!$C$10</f>
        <v>TK KOPER</v>
      </c>
      <c r="H4" s="428" t="str">
        <f>'[3]vnos podatkov'!$C$10</f>
        <v>TK KOPER</v>
      </c>
      <c r="I4" s="14" t="s">
        <v>6</v>
      </c>
      <c r="J4" s="15"/>
      <c r="K4" s="16"/>
      <c r="L4" s="17"/>
      <c r="M4" s="2"/>
      <c r="N4" s="3"/>
      <c r="O4" s="4"/>
      <c r="P4" s="4"/>
      <c r="Q4" s="4"/>
      <c r="R4" s="4"/>
      <c r="S4" s="4"/>
      <c r="T4" s="4"/>
      <c r="U4" s="4"/>
      <c r="V4" s="4"/>
      <c r="W4" s="4"/>
      <c r="X4" s="4"/>
      <c r="Y4" s="4"/>
      <c r="Z4" s="4"/>
      <c r="AA4" s="4"/>
      <c r="AB4" s="4"/>
      <c r="AC4" s="4"/>
      <c r="AD4" s="4"/>
      <c r="AE4" s="4"/>
      <c r="AF4" s="4"/>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'[3]vnos podatkov'!$A$6</f>
        <v>OP 8-11 - MIDI TENIS</v>
      </c>
      <c r="F5" s="427"/>
      <c r="G5" s="428"/>
      <c r="H5" s="428"/>
      <c r="I5" s="429" t="s">
        <v>8</v>
      </c>
      <c r="J5" s="429"/>
      <c r="K5" s="18"/>
      <c r="L5" s="8"/>
      <c r="M5" s="2"/>
      <c r="N5" s="3"/>
      <c r="O5" s="4"/>
      <c r="P5" s="4"/>
      <c r="Q5" s="4"/>
      <c r="R5" s="4"/>
      <c r="S5" s="4"/>
      <c r="T5" s="4"/>
      <c r="U5" s="4"/>
      <c r="V5" s="4"/>
      <c r="W5" s="4"/>
      <c r="X5" s="4"/>
      <c r="Y5" s="4"/>
      <c r="Z5" s="4"/>
      <c r="AA5" s="4"/>
      <c r="AB5" s="4"/>
      <c r="AC5" s="4"/>
      <c r="AD5" s="4"/>
      <c r="AE5" s="4"/>
      <c r="AF5" s="4"/>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M6" s="2"/>
      <c r="N6" s="3"/>
      <c r="O6" s="4"/>
      <c r="P6" s="4"/>
      <c r="Q6" s="4"/>
      <c r="R6" s="4"/>
      <c r="S6" s="4"/>
      <c r="T6" s="4"/>
      <c r="U6" s="4"/>
      <c r="V6" s="4"/>
      <c r="W6" s="4"/>
      <c r="X6" s="4"/>
      <c r="Y6" s="4"/>
      <c r="Z6" s="4"/>
      <c r="AA6" s="4"/>
      <c r="AB6" s="4"/>
      <c r="AC6" s="4"/>
      <c r="AD6" s="4"/>
      <c r="AE6" s="4"/>
      <c r="AF6" s="4"/>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45" customHeight="1" thickBot="1" x14ac:dyDescent="0.85">
      <c r="A7" s="1"/>
      <c r="B7" s="1"/>
      <c r="C7" s="21" t="s">
        <v>27</v>
      </c>
      <c r="D7" s="22"/>
      <c r="E7" s="23"/>
      <c r="F7" s="24"/>
      <c r="G7" s="422"/>
      <c r="H7" s="422"/>
      <c r="I7" s="422"/>
      <c r="J7" s="422"/>
      <c r="K7" s="423" t="s">
        <v>10</v>
      </c>
      <c r="L7" s="423" t="s">
        <v>11</v>
      </c>
      <c r="M7" s="2"/>
      <c r="N7" s="25"/>
      <c r="O7" s="430" t="s">
        <v>12</v>
      </c>
      <c r="P7" s="431"/>
      <c r="Q7" s="431"/>
      <c r="R7" s="431"/>
      <c r="S7" s="432"/>
      <c r="T7" s="13"/>
      <c r="U7" s="13"/>
      <c r="V7" s="13"/>
      <c r="W7" s="13"/>
      <c r="X7" s="13"/>
      <c r="Y7" s="13"/>
      <c r="Z7" s="13"/>
      <c r="AA7" s="13"/>
      <c r="AB7" s="13"/>
      <c r="AC7" s="13"/>
      <c r="AD7" s="13"/>
      <c r="AE7" s="13"/>
      <c r="AF7" s="13"/>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K8" s="423"/>
      <c r="L8" s="423"/>
      <c r="M8" s="2"/>
      <c r="N8" s="28"/>
      <c r="O8" s="29" t="s">
        <v>13</v>
      </c>
      <c r="P8" s="29" t="s">
        <v>14</v>
      </c>
      <c r="Q8" s="29" t="s">
        <v>15</v>
      </c>
      <c r="R8" s="29" t="s">
        <v>16</v>
      </c>
      <c r="S8" s="30"/>
      <c r="T8" s="30"/>
      <c r="U8" s="30"/>
      <c r="V8" s="30"/>
      <c r="W8" s="29"/>
      <c r="X8" s="29" t="s">
        <v>13</v>
      </c>
      <c r="Y8" s="29" t="s">
        <v>14</v>
      </c>
      <c r="Z8" s="29" t="s">
        <v>15</v>
      </c>
      <c r="AA8" s="29" t="s">
        <v>16</v>
      </c>
      <c r="AB8" s="29"/>
      <c r="AC8" s="29"/>
      <c r="AD8" s="29"/>
      <c r="AE8" s="29"/>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72" customHeight="1" x14ac:dyDescent="0.5">
      <c r="A9" s="33">
        <v>4</v>
      </c>
      <c r="B9" s="34">
        <v>1</v>
      </c>
      <c r="C9" s="35" t="str">
        <f>UPPER(IF($A9="","",VLOOKUP($A9,'[3]m round robin žrebna lista'!$A$7:$R$128,2)))</f>
        <v/>
      </c>
      <c r="D9" s="36" t="str">
        <f>UPPER(IF($A9="","",VLOOKUP($A9,'[3]m round robin žrebna lista'!$A$7:$R$128,3)))</f>
        <v>PEČAVAR</v>
      </c>
      <c r="E9" s="36" t="str">
        <f>PROPER(IF($A9="","",VLOOKUP($A9,'[3]m round robin žrebna lista'!$A$7:$R$128,4)))</f>
        <v>Nil</v>
      </c>
      <c r="F9" s="37" t="str">
        <f>UPPER(IF($A9="","",VLOOKUP($A9,'[3]m round robin žrebna lista'!$A$7:$R$128,5)))</f>
        <v>TABRE</v>
      </c>
      <c r="G9" s="38"/>
      <c r="H9" s="39" t="s">
        <v>207</v>
      </c>
      <c r="I9" s="39" t="s">
        <v>221</v>
      </c>
      <c r="J9" s="39"/>
      <c r="K9" s="40">
        <v>2</v>
      </c>
      <c r="L9" s="40">
        <v>1</v>
      </c>
      <c r="M9" s="41">
        <f>IF($A9="","",VLOOKUP($A9,'[3]m round robin žrebna lista'!$A$7:$R$128,14))</f>
        <v>0</v>
      </c>
      <c r="N9" s="4"/>
      <c r="O9" s="42" t="str">
        <f>UPPER(IF($A9="","",VLOOKUP($A9,'[3]m round robin žrebna lista'!$A$7:$R$128,2)))</f>
        <v/>
      </c>
      <c r="P9" s="42" t="str">
        <f>UPPER(IF($A9="","",VLOOKUP($A9,'[3]m round robin žrebna lista'!$A$7:$R$128,3)))</f>
        <v>PEČAVAR</v>
      </c>
      <c r="Q9" s="42" t="str">
        <f>PROPER(IF($A9="","",VLOOKUP($A9,'[3]m round robin žrebna lista'!$A$7:$R$128,4)))</f>
        <v>Nil</v>
      </c>
      <c r="R9" s="42" t="str">
        <f>UPPER(IF($A9="","",VLOOKUP($A9,'[3]m round robin žrebna lista'!$A$7:$R$128,5)))</f>
        <v>TABRE</v>
      </c>
      <c r="S9" s="43"/>
      <c r="T9" s="44"/>
      <c r="U9" s="44"/>
      <c r="V9" s="44"/>
      <c r="W9" s="10"/>
      <c r="X9" s="42" t="str">
        <f>UPPER(IF($A9="","",VLOOKUP($A9,'[3]m round robin žrebna lista'!$A$7:$R$128,2)))</f>
        <v/>
      </c>
      <c r="Y9" s="42" t="str">
        <f>UPPER(IF($A9="","",VLOOKUP($A9,'[3]m round robin žrebna lista'!$A$7:$R$128,3)))</f>
        <v>PEČAVAR</v>
      </c>
      <c r="Z9" s="42" t="str">
        <f>PROPER(IF($A9="","",VLOOKUP($A9,'[3]m round robin žrebna lista'!$A$7:$R$128,4)))</f>
        <v>Nil</v>
      </c>
      <c r="AA9" s="42" t="str">
        <f>UPPER(IF($A9="","",VLOOKUP($A9,'[3]m round robin žrebna lista'!$A$7:$R$128,5)))</f>
        <v>TABRE</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72" customHeight="1" x14ac:dyDescent="0.5">
      <c r="A10" s="33">
        <v>6</v>
      </c>
      <c r="B10" s="34">
        <v>2</v>
      </c>
      <c r="C10" s="35"/>
      <c r="D10" s="36" t="str">
        <f>UPPER(IF($A10="","",VLOOKUP($A10,'[3]m round robin žrebna lista'!$A$7:$R$128,3)))</f>
        <v>KIRBIŠ</v>
      </c>
      <c r="E10" s="36" t="str">
        <f>PROPER(IF($A10="","",VLOOKUP($A10,'[3]m round robin žrebna lista'!$A$7:$R$128,4)))</f>
        <v>Bine</v>
      </c>
      <c r="F10" s="37" t="s">
        <v>150</v>
      </c>
      <c r="G10" s="39" t="s">
        <v>227</v>
      </c>
      <c r="H10" s="38"/>
      <c r="I10" s="39" t="s">
        <v>225</v>
      </c>
      <c r="J10" s="39"/>
      <c r="K10" s="40">
        <v>1</v>
      </c>
      <c r="L10" s="40">
        <v>2</v>
      </c>
      <c r="M10" s="41">
        <f>IF($A10="","",VLOOKUP($A10,'[3]m round robin žrebna lista'!$A$7:$R$128,14))</f>
        <v>0</v>
      </c>
      <c r="N10" s="4"/>
      <c r="O10" s="42" t="str">
        <f>UPPER(IF($A10="","",VLOOKUP($A10,'[3]m round robin žrebna lista'!$A$7:$R$128,2)))</f>
        <v/>
      </c>
      <c r="P10" s="42" t="str">
        <f>UPPER(IF($A10="","",VLOOKUP($A10,'[3]m round robin žrebna lista'!$A$7:$R$128,3)))</f>
        <v>KIRBIŠ</v>
      </c>
      <c r="Q10" s="42" t="str">
        <f>PROPER(IF($A10="","",VLOOKUP($A10,'[3]m round robin žrebna lista'!$A$7:$R$128,4)))</f>
        <v>Bine</v>
      </c>
      <c r="R10" s="42" t="str">
        <f>UPPER(IF($A10="","",VLOOKUP($A10,'[3]m round robin žrebna lista'!$A$7:$R$128,5)))</f>
        <v>ŽTKMB</v>
      </c>
      <c r="S10" s="44"/>
      <c r="T10" s="43"/>
      <c r="U10" s="44"/>
      <c r="V10" s="44"/>
      <c r="W10" s="10"/>
      <c r="X10" s="42" t="str">
        <f>UPPER(IF($A10="","",VLOOKUP($A10,'[3]m round robin žrebna lista'!$A$7:$R$128,2)))</f>
        <v/>
      </c>
      <c r="Y10" s="42" t="str">
        <f>UPPER(IF($A10="","",VLOOKUP($A10,'[3]m round robin žrebna lista'!$A$7:$R$128,3)))</f>
        <v>KIRBIŠ</v>
      </c>
      <c r="Z10" s="42" t="str">
        <f>PROPER(IF($A10="","",VLOOKUP($A10,'[3]m round robin žrebna lista'!$A$7:$R$128,4)))</f>
        <v>Bine</v>
      </c>
      <c r="AA10" s="42" t="str">
        <f>UPPER(IF($A10="","",VLOOKUP($A10,'[3]m round robin žrebna lista'!$A$7:$R$128,5)))</f>
        <v>ŽTKMB</v>
      </c>
      <c r="AB10" s="44" t="str">
        <f>IF(S10="","",IF(S10="1bb","1bb",IF(S10="2bb","2bb",IF(S10=1,0,M9))))</f>
        <v/>
      </c>
      <c r="AC10" s="43"/>
      <c r="AD10" s="44" t="str">
        <f>IF(U10="","",IF(U10="2bb","2bb",IF(U10="3bb","3bb",IF(U10=2,M11,0))))</f>
        <v/>
      </c>
      <c r="AE10" s="44" t="str">
        <f>IF(V10="","",IF(V10="2bb","2bb",IF(V10="4bb","4bb",IF(V10=2,M12,0))))</f>
        <v/>
      </c>
      <c r="AF10" s="45">
        <f>SUM(AB10:AE10)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72" customHeight="1" x14ac:dyDescent="0.5">
      <c r="A11" s="33">
        <v>18</v>
      </c>
      <c r="B11" s="46">
        <v>3</v>
      </c>
      <c r="C11" s="35" t="str">
        <f>UPPER(IF($A11="","",VLOOKUP($A11,'[3]m round robin žrebna lista'!$A$7:$R$128,2)))</f>
        <v/>
      </c>
      <c r="D11" s="36" t="str">
        <f>UPPER(IF($A11="","",VLOOKUP($A11,'[3]m round robin žrebna lista'!$A$7:$R$128,3)))</f>
        <v>ŽIBERT</v>
      </c>
      <c r="E11" s="36" t="str">
        <f>PROPER(IF($A11="","",VLOOKUP($A11,'[3]m round robin žrebna lista'!$A$7:$R$128,4)))</f>
        <v>Mark Janez</v>
      </c>
      <c r="F11" s="37" t="str">
        <f>UPPER(IF($A11="","",VLOOKUP($A11,'[3]m round robin žrebna lista'!$A$7:$R$128,5)))</f>
        <v>MAJA</v>
      </c>
      <c r="G11" s="39" t="s">
        <v>219</v>
      </c>
      <c r="H11" s="39" t="s">
        <v>226</v>
      </c>
      <c r="I11" s="38"/>
      <c r="J11" s="39"/>
      <c r="K11" s="40" t="s">
        <v>218</v>
      </c>
      <c r="L11" s="40">
        <v>3</v>
      </c>
      <c r="M11" s="41">
        <f>IF($A11="","",VLOOKUP($A11,'[3]m round robin žrebna lista'!$A$7:$R$128,14))</f>
        <v>0</v>
      </c>
      <c r="N11" s="4"/>
      <c r="O11" s="42" t="str">
        <f>UPPER(IF($A11="","",VLOOKUP($A11,'[3]m round robin žrebna lista'!$A$7:$R$128,2)))</f>
        <v/>
      </c>
      <c r="P11" s="42" t="str">
        <f>UPPER(IF($A11="","",VLOOKUP($A11,'[3]m round robin žrebna lista'!$A$7:$R$128,3)))</f>
        <v>ŽIBERT</v>
      </c>
      <c r="Q11" s="42" t="str">
        <f>PROPER(IF($A11="","",VLOOKUP($A11,'[3]m round robin žrebna lista'!$A$7:$R$128,4)))</f>
        <v>Mark Janez</v>
      </c>
      <c r="R11" s="42" t="str">
        <f>UPPER(IF($A11="","",VLOOKUP($A11,'[3]m round robin žrebna lista'!$A$7:$R$128,5)))</f>
        <v>MAJA</v>
      </c>
      <c r="S11" s="44"/>
      <c r="T11" s="44"/>
      <c r="U11" s="43"/>
      <c r="V11" s="44"/>
      <c r="W11" s="10"/>
      <c r="X11" s="42" t="str">
        <f>UPPER(IF($A11="","",VLOOKUP($A11,'[3]m round robin žrebna lista'!$A$7:$R$128,2)))</f>
        <v/>
      </c>
      <c r="Y11" s="42" t="str">
        <f>UPPER(IF($A11="","",VLOOKUP($A11,'[3]m round robin žrebna lista'!$A$7:$R$128,3)))</f>
        <v>ŽIBERT</v>
      </c>
      <c r="Z11" s="42" t="str">
        <f>PROPER(IF($A11="","",VLOOKUP($A11,'[3]m round robin žrebna lista'!$A$7:$R$128,4)))</f>
        <v>Mark Janez</v>
      </c>
      <c r="AA11" s="42" t="str">
        <f>UPPER(IF($A11="","",VLOOKUP($A11,'[3]m round robin žrebna lista'!$A$7:$R$128,5)))</f>
        <v>MAJA</v>
      </c>
      <c r="AB11" s="44" t="str">
        <f>IF(S11="","",IF(S11="1bb","1bb",IF(S11="3bb","3bb",IF(S11=1,0,M9))))</f>
        <v/>
      </c>
      <c r="AC11" s="44" t="str">
        <f>IF(T11="","",IF(T11="2bb","2bb",IF(T11="3bb","3bb",IF(T11=2,0,M10))))</f>
        <v/>
      </c>
      <c r="AD11" s="43"/>
      <c r="AE11" s="44" t="str">
        <f>IF(V11="","",IF(V11="3bb","3bb",IF(V11="4bb","4bb",IF(V11=3,M12,0))))</f>
        <v/>
      </c>
      <c r="AF11" s="45">
        <f>SUM(AB11:AE11)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72" customHeight="1" x14ac:dyDescent="0.5">
      <c r="A12" s="47"/>
      <c r="B12" s="48">
        <v>4</v>
      </c>
      <c r="C12" s="35" t="str">
        <f>UPPER(IF($A12="","",VLOOKUP($A12,'[3]m round robin žrebna lista'!$A$7:$R$128,2)))</f>
        <v/>
      </c>
      <c r="D12" s="36" t="str">
        <f>UPPER(IF($A12="","",VLOOKUP($A12,'[3]m round robin žrebna lista'!$A$7:$R$128,3)))</f>
        <v/>
      </c>
      <c r="E12" s="36" t="str">
        <f>PROPER(IF($A12="","",VLOOKUP($A12,'[3]m round robin žrebna lista'!$A$7:$R$128,4)))</f>
        <v/>
      </c>
      <c r="F12" s="37" t="str">
        <f>UPPER(IF($A12="","",VLOOKUP($A12,'[3]m round robin žrebna lista'!$A$7:$R$128,5)))</f>
        <v/>
      </c>
      <c r="G12" s="39"/>
      <c r="H12" s="39"/>
      <c r="I12" s="39"/>
      <c r="J12" s="38"/>
      <c r="K12" s="40"/>
      <c r="L12" s="40"/>
      <c r="M12" s="41" t="str">
        <f>IF($A12="","",VLOOKUP($A12,'[3]m round robin žrebna lista'!$A$7:$R$128,14))</f>
        <v/>
      </c>
      <c r="N12" s="4"/>
      <c r="O12" s="42" t="str">
        <f>UPPER(IF($A12="","",VLOOKUP($A12,'[3]m round robin žrebna lista'!$A$7:$R$128,2)))</f>
        <v/>
      </c>
      <c r="P12" s="42" t="str">
        <f>UPPER(IF($A12="","",VLOOKUP($A12,'[3]m round robin žrebna lista'!$A$7:$R$128,3)))</f>
        <v/>
      </c>
      <c r="Q12" s="42" t="str">
        <f>PROPER(IF($A12="","",VLOOKUP($A12,'[3]m round robin žrebna lista'!$A$7:$R$128,4)))</f>
        <v/>
      </c>
      <c r="R12" s="42" t="str">
        <f>UPPER(IF($A12="","",VLOOKUP($A12,'[3]m round robin žrebna lista'!$A$7:$R$128,5)))</f>
        <v/>
      </c>
      <c r="S12" s="44"/>
      <c r="T12" s="44"/>
      <c r="U12" s="44"/>
      <c r="V12" s="43"/>
      <c r="W12" s="10"/>
      <c r="X12" s="42" t="str">
        <f>UPPER(IF($A12="","",VLOOKUP($A12,'[3]m round robin žrebna lista'!$A$7:$R$128,2)))</f>
        <v/>
      </c>
      <c r="Y12" s="42" t="str">
        <f>UPPER(IF($A12="","",VLOOKUP($A12,'[3]m round robin žrebna lista'!$A$7:$R$128,3)))</f>
        <v/>
      </c>
      <c r="Z12" s="42" t="str">
        <f>PROPER(IF($A12="","",VLOOKUP($A12,'[3]m round robin žrebna lista'!$A$7:$R$128,4)))</f>
        <v/>
      </c>
      <c r="AA12" s="42" t="str">
        <f>UPPER(IF($A12="","",VLOOKUP($A12,'[3]m round robin žrebna lista'!$A$7:$R$128,5)))</f>
        <v/>
      </c>
      <c r="AB12" s="44" t="str">
        <f>IF(S12="","",IF(S12="1bb","1bb",IF(S12="4bb","4bb",IF(S12=1,0,M9))))</f>
        <v/>
      </c>
      <c r="AC12" s="44" t="str">
        <f>IF(T12="","",IF(T12="2bb","2bb",IF(T12="4bb","4bb",IF(T12=2,0,M10))))</f>
        <v/>
      </c>
      <c r="AD12" s="44" t="str">
        <f>IF(U12="","",IF(U12="3bb","3bb",IF(U12="4bb","4bb",IF(U12=3,0,M11))))</f>
        <v/>
      </c>
      <c r="AE12" s="43"/>
      <c r="AF12" s="45">
        <f>SUM(AB12:AE12)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72" customHeight="1" x14ac:dyDescent="0.5">
      <c r="A13" s="54"/>
      <c r="B13" s="55"/>
      <c r="C13" s="56"/>
      <c r="D13" s="57"/>
      <c r="E13" s="57"/>
      <c r="F13" s="58"/>
      <c r="G13" s="59"/>
      <c r="H13" s="59"/>
      <c r="I13" s="59"/>
      <c r="K13" s="61"/>
      <c r="L13" s="61"/>
      <c r="M13" s="41"/>
      <c r="N13" s="4"/>
      <c r="O13" s="10"/>
      <c r="P13" s="10"/>
      <c r="Q13" s="10"/>
      <c r="R13" s="10"/>
      <c r="S13" s="30"/>
      <c r="T13" s="30"/>
      <c r="U13" s="30"/>
      <c r="V13" s="53"/>
      <c r="W13" s="10"/>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30" customHeight="1" thickBot="1" x14ac:dyDescent="0.55000000000000004">
      <c r="A14" s="54"/>
      <c r="B14" s="55"/>
      <c r="C14" s="56"/>
      <c r="D14" s="57"/>
      <c r="E14" s="57"/>
      <c r="F14" s="58"/>
      <c r="G14" s="59"/>
      <c r="H14" s="59"/>
      <c r="I14" s="59"/>
      <c r="K14" s="61"/>
      <c r="L14" s="61"/>
      <c r="M14" s="41"/>
      <c r="N14" s="4"/>
      <c r="O14" s="10"/>
      <c r="P14" s="10"/>
      <c r="Q14" s="10"/>
      <c r="R14" s="10"/>
      <c r="S14" s="30"/>
      <c r="T14" s="30"/>
      <c r="U14" s="30"/>
      <c r="V14" s="53"/>
      <c r="W14" s="10"/>
      <c r="X14" s="10"/>
      <c r="Y14" s="10"/>
      <c r="Z14" s="10"/>
      <c r="AA14" s="10"/>
      <c r="AB14" s="30"/>
      <c r="AC14" s="30"/>
      <c r="AD14" s="30"/>
      <c r="AE14" s="53"/>
      <c r="AF14" s="29"/>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ht="48" customHeight="1" thickBot="1" x14ac:dyDescent="0.85">
      <c r="A15" s="62"/>
      <c r="B15" s="62"/>
      <c r="C15" s="21" t="s">
        <v>29</v>
      </c>
      <c r="D15" s="22"/>
      <c r="E15" s="23"/>
      <c r="F15" s="24"/>
      <c r="G15" s="422"/>
      <c r="H15" s="422"/>
      <c r="I15" s="422"/>
      <c r="J15" s="422"/>
      <c r="K15" s="423" t="s">
        <v>10</v>
      </c>
      <c r="L15" s="423" t="s">
        <v>11</v>
      </c>
      <c r="M15" s="2"/>
      <c r="N15" s="3"/>
      <c r="O15" s="4"/>
      <c r="P15" s="4"/>
      <c r="Q15" s="4"/>
      <c r="R15" s="4"/>
      <c r="S15" s="4"/>
      <c r="T15" s="4"/>
      <c r="U15" s="4"/>
      <c r="V15" s="4"/>
      <c r="W15" s="4"/>
      <c r="X15" s="4"/>
      <c r="Y15" s="4"/>
      <c r="Z15" s="4"/>
      <c r="AA15" s="4"/>
      <c r="AB15" s="4"/>
      <c r="AC15" s="4"/>
      <c r="AD15" s="4"/>
      <c r="AE15" s="4"/>
      <c r="AF15" s="4"/>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5" s="32" customFormat="1" ht="40.5" customHeight="1" x14ac:dyDescent="0.55000000000000004">
      <c r="A16" s="62"/>
      <c r="B16" s="62"/>
      <c r="C16" s="27" t="s">
        <v>13</v>
      </c>
      <c r="D16" s="27" t="s">
        <v>14</v>
      </c>
      <c r="E16" s="63" t="s">
        <v>15</v>
      </c>
      <c r="F16" s="27" t="s">
        <v>16</v>
      </c>
      <c r="G16" s="422"/>
      <c r="H16" s="422"/>
      <c r="I16" s="422"/>
      <c r="J16" s="422"/>
      <c r="K16" s="423"/>
      <c r="L16" s="423"/>
      <c r="M16" s="2"/>
      <c r="N16" s="28"/>
      <c r="O16" s="29" t="s">
        <v>13</v>
      </c>
      <c r="P16" s="29" t="s">
        <v>14</v>
      </c>
      <c r="Q16" s="29" t="s">
        <v>15</v>
      </c>
      <c r="R16" s="29" t="s">
        <v>16</v>
      </c>
      <c r="S16" s="30"/>
      <c r="T16" s="64"/>
      <c r="U16" s="64"/>
      <c r="V16" s="64"/>
      <c r="W16" s="64"/>
      <c r="X16" s="29" t="s">
        <v>13</v>
      </c>
      <c r="Y16" s="29" t="s">
        <v>14</v>
      </c>
      <c r="Z16" s="29" t="s">
        <v>15</v>
      </c>
      <c r="AA16" s="29" t="s">
        <v>16</v>
      </c>
      <c r="AB16" s="29"/>
      <c r="AC16" s="29"/>
      <c r="AD16" s="29"/>
      <c r="AE16" s="29"/>
      <c r="AF16" s="31" t="s">
        <v>17</v>
      </c>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row>
    <row r="17" spans="1:255" ht="72.900000000000006" customHeight="1" x14ac:dyDescent="0.5">
      <c r="A17" s="33">
        <v>5</v>
      </c>
      <c r="B17" s="34">
        <v>1</v>
      </c>
      <c r="C17" s="35" t="str">
        <f>UPPER(IF($A17="","",VLOOKUP($A17,'[3]m round robin žrebna lista'!$A$7:$R$128,2)))</f>
        <v/>
      </c>
      <c r="D17" s="36" t="str">
        <f>UPPER(IF($A17="","",VLOOKUP($A17,'[3]m round robin žrebna lista'!$A$7:$R$128,3)))</f>
        <v>FRAS</v>
      </c>
      <c r="E17" s="36" t="str">
        <f>PROPER(IF($A17="","",VLOOKUP($A17,'[3]m round robin žrebna lista'!$A$7:$R$128,4)))</f>
        <v>Liam</v>
      </c>
      <c r="F17" s="37" t="str">
        <f>UPPER(IF($A17="","",VLOOKUP($A17,'[3]m round robin žrebna lista'!$A$7:$R$128,5)))</f>
        <v>ŽTKMB</v>
      </c>
      <c r="G17" s="38"/>
      <c r="H17" s="39" t="s">
        <v>211</v>
      </c>
      <c r="I17" s="39" t="s">
        <v>209</v>
      </c>
      <c r="J17" s="39"/>
      <c r="K17" s="40">
        <v>2</v>
      </c>
      <c r="L17" s="40">
        <v>1</v>
      </c>
      <c r="M17" s="41">
        <f>IF($A17="","",VLOOKUP($A17,'[3]m round robin žrebna lista'!$A$7:$R$128,14))</f>
        <v>0</v>
      </c>
      <c r="N17" s="4"/>
      <c r="O17" s="42" t="str">
        <f>UPPER(IF($A17="","",VLOOKUP($A17,'[3]m round robin žrebna lista'!$A$7:$R$128,2)))</f>
        <v/>
      </c>
      <c r="P17" s="42" t="str">
        <f>UPPER(IF($A17="","",VLOOKUP($A17,'[3]m round robin žrebna lista'!$A$7:$R$128,3)))</f>
        <v>FRAS</v>
      </c>
      <c r="Q17" s="42" t="str">
        <f>PROPER(IF($A17="","",VLOOKUP($A17,'[3]m round robin žrebna lista'!$A$7:$R$128,4)))</f>
        <v>Liam</v>
      </c>
      <c r="R17" s="42" t="str">
        <f>UPPER(IF($A17="","",VLOOKUP($A17,'[3]m round robin žrebna lista'!$A$7:$R$128,5)))</f>
        <v>ŽTKMB</v>
      </c>
      <c r="S17" s="43"/>
      <c r="T17" s="44"/>
      <c r="U17" s="44"/>
      <c r="V17" s="44"/>
      <c r="W17" s="4"/>
      <c r="X17" s="42" t="str">
        <f>UPPER(IF($A17="","",VLOOKUP($A17,'[3]m round robin žrebna lista'!$A$7:$R$128,2)))</f>
        <v/>
      </c>
      <c r="Y17" s="42" t="str">
        <f>UPPER(IF($A17="","",VLOOKUP($A17,'[3]m round robin žrebna lista'!$A$7:$R$128,3)))</f>
        <v>FRAS</v>
      </c>
      <c r="Z17" s="42" t="str">
        <f>PROPER(IF($A17="","",VLOOKUP($A17,'[3]m round robin žrebna lista'!$A$7:$R$128,4)))</f>
        <v>Liam</v>
      </c>
      <c r="AA17" s="42" t="str">
        <f>UPPER(IF($A17="","",VLOOKUP($A17,'[3]m round robin žrebna lista'!$A$7:$R$128,5)))</f>
        <v>ŽTKMB</v>
      </c>
      <c r="AB17" s="43"/>
      <c r="AC17" s="44" t="str">
        <f>IF(T17="","",IF(T17="1bb","1bb",IF(T17="2bb","2bb",IF(T17=1,$M18,0))))</f>
        <v/>
      </c>
      <c r="AD17" s="44" t="str">
        <f>IF(U17="","",IF(U17="1bb","1bb",IF(U17="3bb","3bb",IF(U17=1,$M19,0))))</f>
        <v/>
      </c>
      <c r="AE17" s="44" t="str">
        <f>IF(V17="","",IF(V17="1bb","1bb",IF(V17="4bb","4bb",IF(V17=1,$M20,0))))</f>
        <v/>
      </c>
      <c r="AF17" s="45">
        <f>SUM(AC17:AE17)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72.900000000000006" customHeight="1" x14ac:dyDescent="0.5">
      <c r="A18" s="33">
        <v>13</v>
      </c>
      <c r="B18" s="34">
        <v>2</v>
      </c>
      <c r="C18" s="35" t="str">
        <f>UPPER(IF($A18="","",VLOOKUP($A18,'[3]m round robin žrebna lista'!$A$7:$R$128,2)))</f>
        <v/>
      </c>
      <c r="D18" s="36" t="str">
        <f>UPPER(IF($A18="","",VLOOKUP($A18,'[3]m round robin žrebna lista'!$A$7:$R$128,3)))</f>
        <v>MEDJA</v>
      </c>
      <c r="E18" s="36" t="str">
        <f>PROPER(IF($A18="","",VLOOKUP($A18,'[3]m round robin žrebna lista'!$A$7:$R$128,4)))</f>
        <v>Maks</v>
      </c>
      <c r="F18" s="37" t="str">
        <f>UPPER(IF($A18="","",VLOOKUP($A18,'[3]m round robin žrebna lista'!$A$7:$R$128,5)))</f>
        <v>TABRE</v>
      </c>
      <c r="G18" s="39" t="s">
        <v>214</v>
      </c>
      <c r="H18" s="38"/>
      <c r="I18" s="39" t="s">
        <v>222</v>
      </c>
      <c r="J18" s="39"/>
      <c r="K18" s="40">
        <v>1</v>
      </c>
      <c r="L18" s="40">
        <v>2</v>
      </c>
      <c r="M18" s="41">
        <f>IF($A18="","",VLOOKUP($A18,'[3]m round robin žrebna lista'!$A$7:$R$128,14))</f>
        <v>0</v>
      </c>
      <c r="N18" s="4"/>
      <c r="O18" s="42" t="str">
        <f>UPPER(IF($A18="","",VLOOKUP($A18,'[3]m round robin žrebna lista'!$A$7:$R$128,2)))</f>
        <v/>
      </c>
      <c r="P18" s="42" t="str">
        <f>UPPER(IF($A18="","",VLOOKUP($A18,'[3]m round robin žrebna lista'!$A$7:$R$128,3)))</f>
        <v>MEDJA</v>
      </c>
      <c r="Q18" s="42" t="str">
        <f>PROPER(IF($A18="","",VLOOKUP($A18,'[3]m round robin žrebna lista'!$A$7:$R$128,4)))</f>
        <v>Maks</v>
      </c>
      <c r="R18" s="42" t="str">
        <f>UPPER(IF($A18="","",VLOOKUP($A18,'[3]m round robin žrebna lista'!$A$7:$R$128,5)))</f>
        <v>TABRE</v>
      </c>
      <c r="S18" s="44"/>
      <c r="T18" s="43"/>
      <c r="U18" s="44"/>
      <c r="V18" s="44"/>
      <c r="W18" s="4"/>
      <c r="X18" s="42" t="str">
        <f>UPPER(IF($A18="","",VLOOKUP($A18,'[3]m round robin žrebna lista'!$A$7:$R$128,2)))</f>
        <v/>
      </c>
      <c r="Y18" s="42" t="str">
        <f>UPPER(IF($A18="","",VLOOKUP($A18,'[3]m round robin žrebna lista'!$A$7:$R$128,3)))</f>
        <v>MEDJA</v>
      </c>
      <c r="Z18" s="42" t="str">
        <f>PROPER(IF($A18="","",VLOOKUP($A18,'[3]m round robin žrebna lista'!$A$7:$R$128,4)))</f>
        <v>Maks</v>
      </c>
      <c r="AA18" s="42" t="str">
        <f>UPPER(IF($A18="","",VLOOKUP($A18,'[3]m round robin žrebna lista'!$A$7:$R$128,5)))</f>
        <v>TABRE</v>
      </c>
      <c r="AB18" s="44" t="str">
        <f>IF(S18="","",IF(S18="1bb","1bb",IF(S18="2bb","2bb",IF(S18=1,0,M17))))</f>
        <v/>
      </c>
      <c r="AC18" s="43"/>
      <c r="AD18" s="44" t="str">
        <f>IF(U18="","",IF(U18="2bb","2bb",IF(U18="3bb","3bb",IF(U18=2,M19,0))))</f>
        <v/>
      </c>
      <c r="AE18" s="44" t="str">
        <f>IF(V18="","",IF(V18="2bb","2bb",IF(V18="4bb","4bb",IF(V18=2,M20,0))))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72.900000000000006" customHeight="1" x14ac:dyDescent="0.5">
      <c r="A19" s="33">
        <v>17</v>
      </c>
      <c r="B19" s="34">
        <v>3</v>
      </c>
      <c r="C19" s="35" t="str">
        <f>UPPER(IF($A19="","",VLOOKUP($A19,'[3]m round robin žrebna lista'!$A$7:$R$128,2)))</f>
        <v/>
      </c>
      <c r="D19" s="36" t="str">
        <f>UPPER(IF($A19="","",VLOOKUP($A19,'[3]m round robin žrebna lista'!$A$7:$R$128,3)))</f>
        <v>VOGLAR</v>
      </c>
      <c r="E19" s="36" t="str">
        <f>PROPER(IF($A19="","",VLOOKUP($A19,'[3]m round robin žrebna lista'!$A$7:$R$128,4)))</f>
        <v>Vito</v>
      </c>
      <c r="F19" s="37" t="str">
        <f>UPPER(IF($A19="","",VLOOKUP($A19,'[3]m round robin žrebna lista'!$A$7:$R$128,5)))</f>
        <v>IZOLA</v>
      </c>
      <c r="G19" s="39" t="s">
        <v>217</v>
      </c>
      <c r="H19" s="39" t="s">
        <v>223</v>
      </c>
      <c r="I19" s="38"/>
      <c r="J19" s="39"/>
      <c r="K19" s="40" t="s">
        <v>218</v>
      </c>
      <c r="L19" s="40">
        <v>3</v>
      </c>
      <c r="M19" s="41">
        <f>IF($A19="","",VLOOKUP($A19,'[3]m round robin žrebna lista'!$A$7:$R$128,14))</f>
        <v>0</v>
      </c>
      <c r="N19" s="4"/>
      <c r="O19" s="42" t="str">
        <f>UPPER(IF($A19="","",VLOOKUP($A19,'[3]m round robin žrebna lista'!$A$7:$R$128,2)))</f>
        <v/>
      </c>
      <c r="P19" s="42" t="str">
        <f>UPPER(IF($A19="","",VLOOKUP($A19,'[3]m round robin žrebna lista'!$A$7:$R$128,3)))</f>
        <v>VOGLAR</v>
      </c>
      <c r="Q19" s="42" t="str">
        <f>PROPER(IF($A19="","",VLOOKUP($A19,'[3]m round robin žrebna lista'!$A$7:$R$128,4)))</f>
        <v>Vito</v>
      </c>
      <c r="R19" s="42" t="str">
        <f>UPPER(IF($A19="","",VLOOKUP($A19,'[3]m round robin žrebna lista'!$A$7:$R$128,5)))</f>
        <v>IZOLA</v>
      </c>
      <c r="S19" s="44"/>
      <c r="T19" s="44"/>
      <c r="U19" s="43"/>
      <c r="V19" s="44"/>
      <c r="W19" s="4"/>
      <c r="X19" s="42" t="str">
        <f>UPPER(IF($A19="","",VLOOKUP($A19,'[3]m round robin žrebna lista'!$A$7:$R$128,2)))</f>
        <v/>
      </c>
      <c r="Y19" s="42" t="str">
        <f>UPPER(IF($A19="","",VLOOKUP($A19,'[3]m round robin žrebna lista'!$A$7:$R$128,3)))</f>
        <v>VOGLAR</v>
      </c>
      <c r="Z19" s="42" t="str">
        <f>PROPER(IF($A19="","",VLOOKUP($A19,'[3]m round robin žrebna lista'!$A$7:$R$128,4)))</f>
        <v>Vito</v>
      </c>
      <c r="AA19" s="42" t="str">
        <f>UPPER(IF($A19="","",VLOOKUP($A19,'[3]m round robin žrebna lista'!$A$7:$R$128,5)))</f>
        <v>IZOLA</v>
      </c>
      <c r="AB19" s="44" t="str">
        <f>IF(S19="","",IF(S19="1bb","1bb",IF(S19="3bb","3bb",IF(S19=1,0,M17))))</f>
        <v/>
      </c>
      <c r="AC19" s="44" t="str">
        <f>IF(T19="","",IF(T19="2bb","2bb",IF(T19="3bb","3bb",IF(T19=2,0,M18))))</f>
        <v/>
      </c>
      <c r="AD19" s="43"/>
      <c r="AE19" s="44" t="str">
        <f>IF(V19="","",IF(V19="3bb","3bb",IF(V19="4bb","4bb",IF(V19=3,M20,0))))</f>
        <v/>
      </c>
      <c r="AF19" s="45">
        <f>SUM(AB19:AE19)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72.900000000000006" customHeight="1" x14ac:dyDescent="0.5">
      <c r="A20" s="33"/>
      <c r="B20" s="34">
        <v>4</v>
      </c>
      <c r="C20" s="35" t="str">
        <f>UPPER(IF($A20="","",VLOOKUP($A20,'[3]m round robin žrebna lista'!$A$7:$R$128,2)))</f>
        <v/>
      </c>
      <c r="D20" s="36" t="str">
        <f>UPPER(IF($A20="","",VLOOKUP($A20,'[3]m round robin žrebna lista'!$A$7:$R$128,3)))</f>
        <v/>
      </c>
      <c r="E20" s="36" t="str">
        <f>PROPER(IF($A20="","",VLOOKUP($A20,'[3]m round robin žrebna lista'!$A$7:$R$128,4)))</f>
        <v/>
      </c>
      <c r="F20" s="37" t="str">
        <f>UPPER(IF($A20="","",VLOOKUP($A20,'[3]m round robin žrebna lista'!$A$7:$R$128,5)))</f>
        <v/>
      </c>
      <c r="G20" s="39"/>
      <c r="H20" s="39"/>
      <c r="I20" s="39"/>
      <c r="J20" s="38"/>
      <c r="K20" s="40"/>
      <c r="L20" s="40"/>
      <c r="M20" s="41" t="str">
        <f>IF($A20="","",VLOOKUP($A20,'[3]m round robin žrebna lista'!$A$7:$R$128,14))</f>
        <v/>
      </c>
      <c r="N20" s="4"/>
      <c r="O20" s="42" t="str">
        <f>UPPER(IF($A20="","",VLOOKUP($A20,'[3]m round robin žrebna lista'!$A$7:$R$128,2)))</f>
        <v/>
      </c>
      <c r="P20" s="42" t="str">
        <f>UPPER(IF($A20="","",VLOOKUP($A20,'[3]m round robin žrebna lista'!$A$7:$R$128,3)))</f>
        <v/>
      </c>
      <c r="Q20" s="42" t="str">
        <f>PROPER(IF($A20="","",VLOOKUP($A20,'[3]m round robin žrebna lista'!$A$7:$R$128,4)))</f>
        <v/>
      </c>
      <c r="R20" s="42" t="str">
        <f>UPPER(IF($A20="","",VLOOKUP($A20,'[3]m round robin žrebna lista'!$A$7:$R$128,5)))</f>
        <v/>
      </c>
      <c r="S20" s="44"/>
      <c r="T20" s="44"/>
      <c r="U20" s="44"/>
      <c r="V20" s="43"/>
      <c r="W20" s="4"/>
      <c r="X20" s="42" t="str">
        <f>UPPER(IF($A20="","",VLOOKUP($A20,'[3]m round robin žrebna lista'!$A$7:$R$128,2)))</f>
        <v/>
      </c>
      <c r="Y20" s="42" t="str">
        <f>UPPER(IF($A20="","",VLOOKUP($A20,'[3]m round robin žrebna lista'!$A$7:$R$128,3)))</f>
        <v/>
      </c>
      <c r="Z20" s="42" t="str">
        <f>PROPER(IF($A20="","",VLOOKUP($A20,'[3]m round robin žrebna lista'!$A$7:$R$128,4)))</f>
        <v/>
      </c>
      <c r="AA20" s="42" t="str">
        <f>UPPER(IF($A20="","",VLOOKUP($A20,'[3]m round robin žrebna lista'!$A$7:$R$128,5)))</f>
        <v/>
      </c>
      <c r="AB20" s="44" t="str">
        <f>IF(S20="","",IF(S20="1bb","1bb",IF(S20="4bb","4bb",IF(S20=1,0,M17))))</f>
        <v/>
      </c>
      <c r="AC20" s="44" t="str">
        <f>IF(T20="","",IF(T20="2bb","2bb",IF(T20="4bb","4bb",IF(T20=2,0,M18))))</f>
        <v/>
      </c>
      <c r="AD20" s="44" t="str">
        <f>IF(U20="","",IF(U20="3bb","3bb",IF(U20="4bb","4bb",IF(U20=3,0,M19))))</f>
        <v/>
      </c>
      <c r="AE20" s="43"/>
      <c r="AF20" s="45">
        <f>SUM(AB20:AD20)</f>
        <v>0</v>
      </c>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27.75" customHeight="1" thickBot="1" x14ac:dyDescent="0.55000000000000004">
      <c r="A21" s="54"/>
      <c r="B21" s="55"/>
      <c r="C21" s="56"/>
      <c r="D21" s="57"/>
      <c r="E21" s="57"/>
      <c r="F21" s="58"/>
      <c r="G21" s="59"/>
      <c r="H21" s="59"/>
      <c r="I21" s="59"/>
      <c r="J21" s="60"/>
      <c r="K21" s="61"/>
      <c r="L21" s="61"/>
      <c r="M21" s="41"/>
      <c r="N21" s="4"/>
      <c r="O21" s="10"/>
      <c r="P21" s="10"/>
      <c r="Q21" s="10"/>
      <c r="R21" s="10"/>
      <c r="S21" s="30"/>
      <c r="T21" s="30"/>
      <c r="U21" s="30"/>
      <c r="V21" s="53"/>
      <c r="W21" s="4"/>
      <c r="X21" s="10"/>
      <c r="Y21" s="10"/>
      <c r="Z21" s="10"/>
      <c r="AA21" s="10"/>
      <c r="AB21" s="30"/>
      <c r="AC21" s="30"/>
      <c r="AD21" s="30"/>
      <c r="AE21" s="53"/>
      <c r="AF21" s="29"/>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ht="46.5" customHeight="1" thickBot="1" x14ac:dyDescent="0.85">
      <c r="A22" s="422"/>
      <c r="B22" s="422"/>
      <c r="C22" s="21" t="s">
        <v>30</v>
      </c>
      <c r="D22" s="22"/>
      <c r="E22" s="23"/>
      <c r="F22" s="24"/>
      <c r="G22" s="422"/>
      <c r="H22" s="422"/>
      <c r="I22" s="422"/>
      <c r="J22" s="422"/>
      <c r="K22" s="423" t="s">
        <v>10</v>
      </c>
      <c r="L22" s="423" t="s">
        <v>11</v>
      </c>
      <c r="M22" s="2"/>
      <c r="N22" s="3"/>
      <c r="O22" s="4"/>
      <c r="P22" s="4"/>
      <c r="Q22" s="4"/>
      <c r="R22" s="4"/>
      <c r="S22" s="4"/>
      <c r="T22" s="4"/>
      <c r="U22" s="4"/>
      <c r="V22" s="4"/>
      <c r="W22" s="4"/>
      <c r="X22" s="4"/>
      <c r="Y22" s="4"/>
      <c r="Z22" s="4"/>
      <c r="AA22" s="4"/>
      <c r="AB22" s="4"/>
      <c r="AC22" s="4"/>
      <c r="AD22" s="4"/>
      <c r="AE22" s="4"/>
      <c r="AF22" s="4"/>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row>
    <row r="23" spans="1:255" s="32" customFormat="1" ht="40.5" customHeight="1" x14ac:dyDescent="0.55000000000000004">
      <c r="A23" s="422"/>
      <c r="B23" s="422"/>
      <c r="C23" s="27" t="s">
        <v>13</v>
      </c>
      <c r="D23" s="27" t="s">
        <v>14</v>
      </c>
      <c r="E23" s="63" t="s">
        <v>15</v>
      </c>
      <c r="F23" s="27" t="s">
        <v>16</v>
      </c>
      <c r="G23" s="422"/>
      <c r="H23" s="422"/>
      <c r="I23" s="422"/>
      <c r="J23" s="422"/>
      <c r="K23" s="423"/>
      <c r="L23" s="423"/>
      <c r="M23" s="2"/>
      <c r="N23" s="28"/>
      <c r="O23" s="29" t="s">
        <v>13</v>
      </c>
      <c r="P23" s="29" t="s">
        <v>14</v>
      </c>
      <c r="Q23" s="29" t="s">
        <v>15</v>
      </c>
      <c r="R23" s="29" t="s">
        <v>16</v>
      </c>
      <c r="S23" s="30"/>
      <c r="T23" s="64"/>
      <c r="U23" s="64"/>
      <c r="V23" s="64"/>
      <c r="W23" s="64"/>
      <c r="X23" s="29" t="s">
        <v>13</v>
      </c>
      <c r="Y23" s="29" t="s">
        <v>14</v>
      </c>
      <c r="Z23" s="29" t="s">
        <v>15</v>
      </c>
      <c r="AA23" s="29" t="s">
        <v>16</v>
      </c>
      <c r="AB23" s="29"/>
      <c r="AC23" s="29"/>
      <c r="AD23" s="29"/>
      <c r="AE23" s="29"/>
      <c r="AF23" s="31" t="s">
        <v>17</v>
      </c>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row>
    <row r="24" spans="1:255" ht="72.900000000000006" customHeight="1" x14ac:dyDescent="0.5">
      <c r="A24" s="33"/>
      <c r="B24" s="34">
        <v>1</v>
      </c>
      <c r="C24" s="35" t="str">
        <f>UPPER(IF($A24="","",VLOOKUP($A24,'[3]m round robin žrebna lista'!$A$7:$R$128,2)))</f>
        <v/>
      </c>
      <c r="D24" s="36" t="str">
        <f>UPPER(IF($A24="","",VLOOKUP($A24,'[3]m round robin žrebna lista'!$A$7:$R$128,3)))</f>
        <v/>
      </c>
      <c r="E24" s="36" t="str">
        <f>PROPER(IF($A24="","",VLOOKUP($A24,'[3]m round robin žrebna lista'!$A$7:$R$128,4)))</f>
        <v/>
      </c>
      <c r="F24" s="37" t="str">
        <f>UPPER(IF($A24="","",VLOOKUP($A24,'[3]m round robin žrebna lista'!$A$7:$R$128,5)))</f>
        <v/>
      </c>
      <c r="G24" s="38"/>
      <c r="H24" s="85"/>
      <c r="I24" s="39"/>
      <c r="J24" s="39"/>
      <c r="K24" s="40"/>
      <c r="L24" s="40"/>
      <c r="M24" s="41" t="str">
        <f>IF($A24="","",VLOOKUP($A24,'[3]m round robin žrebna lista'!$A$7:$R$128,14))</f>
        <v/>
      </c>
      <c r="N24" s="4"/>
      <c r="O24" s="42" t="str">
        <f>UPPER(IF($A24="","",VLOOKUP($A24,'[3]m round robin žrebna lista'!$A$7:$R$128,2)))</f>
        <v/>
      </c>
      <c r="P24" s="42" t="str">
        <f>UPPER(IF($A24="","",VLOOKUP($A24,'[3]m round robin žrebna lista'!$A$7:$R$128,3)))</f>
        <v/>
      </c>
      <c r="Q24" s="42" t="str">
        <f>PROPER(IF($A24="","",VLOOKUP($A24,'[3]m round robin žrebna lista'!$A$7:$R$128,4)))</f>
        <v/>
      </c>
      <c r="R24" s="42" t="str">
        <f>UPPER(IF($A24="","",VLOOKUP($A24,'[3]m round robin žrebna lista'!$A$7:$R$128,5)))</f>
        <v/>
      </c>
      <c r="S24" s="43"/>
      <c r="T24" s="44"/>
      <c r="U24" s="44"/>
      <c r="V24" s="44"/>
      <c r="W24" s="4"/>
      <c r="X24" s="42" t="str">
        <f>UPPER(IF($A24="","",VLOOKUP($A24,'[3]m round robin žrebna lista'!$A$7:$R$128,2)))</f>
        <v/>
      </c>
      <c r="Y24" s="42" t="str">
        <f>UPPER(IF($A24="","",VLOOKUP($A24,'[3]m round robin žrebna lista'!$A$7:$R$128,3)))</f>
        <v/>
      </c>
      <c r="Z24" s="42" t="str">
        <f>PROPER(IF($A24="","",VLOOKUP($A24,'[3]m round robin žrebna lista'!$A$7:$R$128,4)))</f>
        <v/>
      </c>
      <c r="AA24" s="42" t="str">
        <f>UPPER(IF($A24="","",VLOOKUP($A24,'[3]m round robin žrebna lista'!$A$7:$R$128,5)))</f>
        <v/>
      </c>
      <c r="AB24" s="43"/>
      <c r="AC24" s="44" t="str">
        <f>IF(T24="","",IF(T24="1bb","1bb",IF(T24="2bb","2bb",IF(T24=1,$M25,0))))</f>
        <v/>
      </c>
      <c r="AD24" s="44" t="str">
        <f>IF(U24="","",IF(U24="1bb","1bb",IF(U24="3bb","3bb",IF(U24=1,$M26,0))))</f>
        <v/>
      </c>
      <c r="AE24" s="44" t="str">
        <f>IF(V24="","",IF(V24="1bb","1bb",IF(V24="4bb","4bb",IF(V24=1,$M27,0))))</f>
        <v/>
      </c>
      <c r="AF24" s="45">
        <f>SUM(AC24:AE24)</f>
        <v>0</v>
      </c>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row>
    <row r="25" spans="1:255" ht="72.900000000000006" customHeight="1" x14ac:dyDescent="0.5">
      <c r="A25" s="33"/>
      <c r="B25" s="34">
        <v>2</v>
      </c>
      <c r="C25" s="35" t="str">
        <f>UPPER(IF($A25="","",VLOOKUP($A25,'[3]m round robin žrebna lista'!$A$7:$R$128,2)))</f>
        <v/>
      </c>
      <c r="D25" s="36" t="str">
        <f>UPPER(IF($A25="","",VLOOKUP($A25,'[3]m round robin žrebna lista'!$A$7:$R$128,3)))</f>
        <v/>
      </c>
      <c r="E25" s="36" t="str">
        <f>PROPER(IF($A25="","",VLOOKUP($A25,'[3]m round robin žrebna lista'!$A$7:$R$128,4)))</f>
        <v/>
      </c>
      <c r="F25" s="37" t="str">
        <f>UPPER(IF($A25="","",VLOOKUP($A25,'[3]m round robin žrebna lista'!$A$7:$R$128,5)))</f>
        <v/>
      </c>
      <c r="G25" s="85"/>
      <c r="H25" s="86"/>
      <c r="I25" s="85"/>
      <c r="J25" s="85"/>
      <c r="K25" s="87"/>
      <c r="L25" s="87"/>
      <c r="M25" s="88" t="str">
        <f>IF($A25="","",VLOOKUP($A25,'[3]m round robin žrebna lista'!$A$7:$R$128,14))</f>
        <v/>
      </c>
      <c r="N25" s="4"/>
      <c r="O25" s="42" t="str">
        <f>UPPER(IF($A25="","",VLOOKUP($A25,'[3]m round robin žrebna lista'!$A$7:$R$128,2)))</f>
        <v/>
      </c>
      <c r="P25" s="42" t="str">
        <f>UPPER(IF($A25="","",VLOOKUP($A25,'[3]m round robin žrebna lista'!$A$7:$R$128,3)))</f>
        <v/>
      </c>
      <c r="Q25" s="42" t="str">
        <f>PROPER(IF($A25="","",VLOOKUP($A25,'[3]m round robin žrebna lista'!$A$7:$R$128,4)))</f>
        <v/>
      </c>
      <c r="R25" s="42" t="str">
        <f>UPPER(IF($A25="","",VLOOKUP($A25,'[3]m round robin žrebna lista'!$A$7:$R$128,5)))</f>
        <v/>
      </c>
      <c r="S25" s="44"/>
      <c r="T25" s="43"/>
      <c r="U25" s="44"/>
      <c r="V25" s="44"/>
      <c r="W25" s="4"/>
      <c r="X25" s="42" t="str">
        <f>UPPER(IF($A25="","",VLOOKUP($A25,'[3]m round robin žrebna lista'!$A$7:$R$128,2)))</f>
        <v/>
      </c>
      <c r="Y25" s="42" t="str">
        <f>UPPER(IF($A25="","",VLOOKUP($A25,'[3]m round robin žrebna lista'!$A$7:$R$128,3)))</f>
        <v/>
      </c>
      <c r="Z25" s="42" t="str">
        <f>PROPER(IF($A25="","",VLOOKUP($A25,'[3]m round robin žrebna lista'!$A$7:$R$128,4)))</f>
        <v/>
      </c>
      <c r="AA25" s="42" t="str">
        <f>UPPER(IF($A25="","",VLOOKUP($A25,'[3]m round robin žrebna lista'!$A$7:$R$128,5)))</f>
        <v/>
      </c>
      <c r="AB25" s="44" t="str">
        <f>IF(S25="","",IF(S25="1bb","1bb",IF(S25="2bb","2bb",IF(S25=1,0,M24))))</f>
        <v/>
      </c>
      <c r="AC25" s="43"/>
      <c r="AD25" s="44" t="str">
        <f>IF(U25="","",IF(U25="2bb","2bb",IF(U25="3bb","3bb",IF(U25=2,M26,0))))</f>
        <v/>
      </c>
      <c r="AE25" s="44" t="str">
        <f>IF(V25="","",IF(V25="2bb","2bb",IF(V25="4bb","4bb",IF(V25=2,M27,0))))</f>
        <v/>
      </c>
      <c r="AF25" s="45">
        <f>SUM(AB25:AE25)</f>
        <v>0</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row>
    <row r="26" spans="1:255" ht="72.900000000000006" customHeight="1" x14ac:dyDescent="0.5">
      <c r="A26" s="33"/>
      <c r="B26" s="34">
        <v>3</v>
      </c>
      <c r="C26" s="35" t="str">
        <f>UPPER(IF($A26="","",VLOOKUP($A26,'[3]m round robin žrebna lista'!$A$7:$R$128,2)))</f>
        <v/>
      </c>
      <c r="D26" s="36" t="str">
        <f>UPPER(IF($A26="","",VLOOKUP($A26,'[3]m round robin žrebna lista'!$A$7:$R$128,3)))</f>
        <v/>
      </c>
      <c r="E26" s="36" t="str">
        <f>PROPER(IF($A26="","",VLOOKUP($A26,'[3]m round robin žrebna lista'!$A$7:$R$128,4)))</f>
        <v/>
      </c>
      <c r="F26" s="37" t="str">
        <f>UPPER(IF($A26="","",VLOOKUP($A26,'[3]m round robin žrebna lista'!$A$7:$R$128,5)))</f>
        <v/>
      </c>
      <c r="G26" s="39"/>
      <c r="H26" s="85"/>
      <c r="I26" s="38"/>
      <c r="J26" s="39"/>
      <c r="K26" s="40"/>
      <c r="L26" s="40"/>
      <c r="M26" s="41" t="str">
        <f>IF($A26="","",VLOOKUP($A26,'[3]m round robin žrebna lista'!$A$7:$R$128,14))</f>
        <v/>
      </c>
      <c r="N26" s="4"/>
      <c r="O26" s="42" t="str">
        <f>UPPER(IF($A26="","",VLOOKUP($A26,'[3]m round robin žrebna lista'!$A$7:$R$128,2)))</f>
        <v/>
      </c>
      <c r="P26" s="42" t="str">
        <f>UPPER(IF($A26="","",VLOOKUP($A26,'[3]m round robin žrebna lista'!$A$7:$R$128,3)))</f>
        <v/>
      </c>
      <c r="Q26" s="42" t="str">
        <f>PROPER(IF($A26="","",VLOOKUP($A26,'[3]m round robin žrebna lista'!$A$7:$R$128,4)))</f>
        <v/>
      </c>
      <c r="R26" s="42" t="str">
        <f>UPPER(IF($A26="","",VLOOKUP($A26,'[3]m round robin žrebna lista'!$A$7:$R$128,5)))</f>
        <v/>
      </c>
      <c r="S26" s="44"/>
      <c r="T26" s="44"/>
      <c r="U26" s="43"/>
      <c r="V26" s="44"/>
      <c r="W26" s="4"/>
      <c r="X26" s="42" t="str">
        <f>UPPER(IF($A26="","",VLOOKUP($A26,'[3]m round robin žrebna lista'!$A$7:$R$128,2)))</f>
        <v/>
      </c>
      <c r="Y26" s="42" t="str">
        <f>UPPER(IF($A26="","",VLOOKUP($A26,'[3]m round robin žrebna lista'!$A$7:$R$128,3)))</f>
        <v/>
      </c>
      <c r="Z26" s="42" t="str">
        <f>PROPER(IF($A26="","",VLOOKUP($A26,'[3]m round robin žrebna lista'!$A$7:$R$128,4)))</f>
        <v/>
      </c>
      <c r="AA26" s="42" t="str">
        <f>UPPER(IF($A26="","",VLOOKUP($A26,'[3]m round robin žrebna lista'!$A$7:$R$128,5)))</f>
        <v/>
      </c>
      <c r="AB26" s="44" t="str">
        <f>IF(S26="","",IF(S26="1bb","1bb",IF(S26="3bb","3bb",IF(S26=1,0,M24))))</f>
        <v/>
      </c>
      <c r="AC26" s="44" t="str">
        <f>IF(T26="","",IF(T26="2bb","2bb",IF(T26="3bb","3bb",IF(T26=2,0,M25))))</f>
        <v/>
      </c>
      <c r="AD26" s="43"/>
      <c r="AE26" s="44" t="str">
        <f>IF(V26="","",IF(V26="3bb","3bb",IF(V26="4bb","4bb",IF(V26=3,M27,0))))</f>
        <v/>
      </c>
      <c r="AF26" s="45">
        <f>SUM(AB26:AE26)</f>
        <v>0</v>
      </c>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row>
    <row r="27" spans="1:255" ht="72.900000000000006" customHeight="1" x14ac:dyDescent="0.5">
      <c r="A27" s="33"/>
      <c r="B27" s="34">
        <v>4</v>
      </c>
      <c r="C27" s="35" t="str">
        <f>UPPER(IF($A27="","",VLOOKUP($A27,'[3]m round robin žrebna lista'!$A$7:$R$128,2)))</f>
        <v/>
      </c>
      <c r="D27" s="36" t="str">
        <f>UPPER(IF($A27="","",VLOOKUP($A27,'[3]m round robin žrebna lista'!$A$7:$R$128,3)))</f>
        <v/>
      </c>
      <c r="E27" s="36" t="str">
        <f>PROPER(IF($A27="","",VLOOKUP($A27,'[3]m round robin žrebna lista'!$A$7:$R$128,4)))</f>
        <v/>
      </c>
      <c r="F27" s="37" t="str">
        <f>UPPER(IF($A27="","",VLOOKUP($A27,'[3]m round robin žrebna lista'!$A$7:$R$128,5)))</f>
        <v/>
      </c>
      <c r="G27" s="39"/>
      <c r="H27" s="85"/>
      <c r="I27" s="39"/>
      <c r="J27" s="38"/>
      <c r="K27" s="40"/>
      <c r="L27" s="40"/>
      <c r="M27" s="41" t="str">
        <f>IF($A27="","",VLOOKUP($A27,'[3]m round robin žrebna lista'!$A$7:$R$128,14))</f>
        <v/>
      </c>
      <c r="N27" s="4"/>
      <c r="O27" s="42" t="str">
        <f>UPPER(IF($A27="","",VLOOKUP($A27,'[3]m round robin žrebna lista'!$A$7:$R$128,2)))</f>
        <v/>
      </c>
      <c r="P27" s="42" t="str">
        <f>UPPER(IF($A27="","",VLOOKUP($A27,'[3]m round robin žrebna lista'!$A$7:$R$128,3)))</f>
        <v/>
      </c>
      <c r="Q27" s="42" t="str">
        <f>PROPER(IF($A27="","",VLOOKUP($A27,'[3]m round robin žrebna lista'!$A$7:$R$128,4)))</f>
        <v/>
      </c>
      <c r="R27" s="42" t="str">
        <f>UPPER(IF($A27="","",VLOOKUP($A27,'[3]m round robin žrebna lista'!$A$7:$R$128,5)))</f>
        <v/>
      </c>
      <c r="S27" s="44"/>
      <c r="T27" s="44"/>
      <c r="U27" s="44"/>
      <c r="V27" s="43"/>
      <c r="W27" s="4"/>
      <c r="X27" s="42" t="str">
        <f>UPPER(IF($A27="","",VLOOKUP($A27,'[3]m round robin žrebna lista'!$A$7:$R$128,2)))</f>
        <v/>
      </c>
      <c r="Y27" s="42" t="str">
        <f>UPPER(IF($A27="","",VLOOKUP($A27,'[3]m round robin žrebna lista'!$A$7:$R$128,3)))</f>
        <v/>
      </c>
      <c r="Z27" s="42" t="str">
        <f>PROPER(IF($A27="","",VLOOKUP($A27,'[3]m round robin žrebna lista'!$A$7:$R$128,4)))</f>
        <v/>
      </c>
      <c r="AA27" s="42" t="str">
        <f>UPPER(IF($A27="","",VLOOKUP($A27,'[3]m round robin žrebna lista'!$A$7:$R$128,5)))</f>
        <v/>
      </c>
      <c r="AB27" s="44" t="str">
        <f>IF(S27="","",IF(S27="1bb","1bb",IF(S27="4bb","4bb",IF(S27=1,0,M24))))</f>
        <v/>
      </c>
      <c r="AC27" s="44" t="str">
        <f>IF(T27="","",IF(T27="2bb","2bb",IF(T27="4bb","4bb",IF(T27=2,0,M25))))</f>
        <v/>
      </c>
      <c r="AD27" s="44" t="str">
        <f>IF(U27="","",IF(U27="3bb","3bb",IF(U27="4bb","4bb",IF(U27=3,0,M26))))</f>
        <v/>
      </c>
      <c r="AE27" s="43"/>
      <c r="AF27" s="45">
        <f>SUM(AB27:AD27)</f>
        <v>0</v>
      </c>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ht="112.5" customHeight="1" x14ac:dyDescent="0.55000000000000004">
      <c r="A28" s="434"/>
      <c r="B28" s="434"/>
      <c r="C28" s="435"/>
      <c r="D28" s="435"/>
      <c r="E28" s="1"/>
      <c r="F28" s="65" t="s">
        <v>20</v>
      </c>
      <c r="G28" s="66"/>
      <c r="H28" s="66"/>
      <c r="I28" s="66"/>
      <c r="J28" s="67" t="s">
        <v>21</v>
      </c>
      <c r="K28" s="436"/>
      <c r="L28" s="436"/>
      <c r="M28" s="2"/>
      <c r="N28" s="3"/>
      <c r="O28" s="4"/>
      <c r="P28" s="4"/>
      <c r="Q28" s="4"/>
      <c r="R28" s="4"/>
      <c r="S28" s="4"/>
      <c r="T28" s="4"/>
      <c r="U28" s="4"/>
      <c r="V28" s="4"/>
      <c r="W28" s="4"/>
      <c r="X28" s="4"/>
      <c r="Y28" s="4"/>
      <c r="Z28" s="4"/>
      <c r="AA28" s="4"/>
      <c r="AB28" s="4"/>
      <c r="AC28" s="4"/>
      <c r="AD28" s="4"/>
      <c r="AE28" s="4"/>
      <c r="AF28" s="4"/>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row>
    <row r="29" spans="1:255" s="26" customFormat="1" ht="50.1" customHeight="1" x14ac:dyDescent="0.55000000000000004">
      <c r="A29" s="434"/>
      <c r="B29" s="434"/>
      <c r="C29" s="68" t="s">
        <v>22</v>
      </c>
      <c r="D29" s="1"/>
      <c r="E29" s="1"/>
      <c r="F29" s="69" t="s">
        <v>23</v>
      </c>
      <c r="G29" s="437" t="str">
        <f>'[3]vnos podatkov'!$E$10</f>
        <v>ANJA REGENT</v>
      </c>
      <c r="H29" s="437" t="str">
        <f>'[3]vnos podatkov'!$E$10</f>
        <v>ANJA REGENT</v>
      </c>
      <c r="I29" s="437" t="str">
        <f>'[3]vnos podatkov'!$E$10</f>
        <v>ANJA REGENT</v>
      </c>
      <c r="J29" s="67" t="s">
        <v>21</v>
      </c>
      <c r="K29" s="433"/>
      <c r="L29" s="433"/>
      <c r="M29" s="2"/>
      <c r="N29" s="25"/>
      <c r="O29" s="70"/>
      <c r="P29" s="70"/>
      <c r="Q29" s="70"/>
      <c r="R29" s="70"/>
      <c r="S29" s="70"/>
      <c r="T29" s="70"/>
      <c r="U29" s="70"/>
      <c r="V29" s="70"/>
      <c r="W29" s="70"/>
      <c r="X29" s="70"/>
      <c r="Y29" s="70"/>
      <c r="Z29" s="70"/>
      <c r="AA29" s="70"/>
      <c r="AB29" s="70"/>
      <c r="AC29" s="70"/>
      <c r="AD29" s="70"/>
      <c r="AE29" s="70"/>
      <c r="AF29" s="70"/>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row>
    <row r="30" spans="1:255" ht="50.1" customHeight="1" x14ac:dyDescent="0.55000000000000004">
      <c r="A30" s="434"/>
      <c r="B30" s="434"/>
      <c r="C30" s="71" t="s">
        <v>24</v>
      </c>
      <c r="D30" s="1"/>
      <c r="E30" s="1"/>
      <c r="F30" s="65" t="s">
        <v>25</v>
      </c>
      <c r="G30" s="437"/>
      <c r="H30" s="437"/>
      <c r="I30" s="437"/>
      <c r="J30" s="67" t="s">
        <v>21</v>
      </c>
      <c r="K30" s="433"/>
      <c r="L30" s="433"/>
      <c r="M30" s="2"/>
    </row>
    <row r="31" spans="1:255" x14ac:dyDescent="0.4">
      <c r="A31" s="434"/>
      <c r="B31" s="434"/>
      <c r="C31" s="434"/>
      <c r="D31" s="434"/>
      <c r="E31" s="434"/>
      <c r="F31" s="434"/>
      <c r="G31" s="434"/>
      <c r="H31" s="434"/>
      <c r="I31" s="434"/>
      <c r="J31" s="434"/>
      <c r="K31" s="434"/>
      <c r="L31" s="434"/>
      <c r="M31" s="2"/>
      <c r="N31" s="73"/>
      <c r="O31" s="74"/>
      <c r="P31" s="74"/>
      <c r="Q31" s="74"/>
      <c r="R31" s="74"/>
      <c r="S31" s="74"/>
      <c r="T31" s="74"/>
      <c r="U31" s="74"/>
      <c r="V31" s="74"/>
      <c r="W31" s="74"/>
      <c r="X31" s="74"/>
      <c r="Y31" s="74"/>
      <c r="Z31" s="74"/>
      <c r="AA31" s="74"/>
      <c r="AB31" s="74"/>
      <c r="AC31" s="74"/>
      <c r="AD31" s="74"/>
      <c r="AE31" s="74"/>
      <c r="AF31" s="74"/>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c r="IQ31" s="73"/>
      <c r="IR31" s="73"/>
      <c r="IS31" s="73"/>
      <c r="IT31" s="73"/>
      <c r="IU31" s="73"/>
    </row>
    <row r="32" spans="1:255" s="26" customFormat="1" ht="30.6" x14ac:dyDescent="0.55000000000000004">
      <c r="A32" s="68"/>
      <c r="B32" s="68"/>
      <c r="C32" s="68"/>
      <c r="D32" s="68"/>
      <c r="E32" s="68"/>
      <c r="F32" s="5"/>
      <c r="G32" s="68"/>
      <c r="H32" s="68"/>
      <c r="I32" s="68"/>
      <c r="J32" s="68"/>
      <c r="K32" s="68"/>
      <c r="L32" s="68"/>
      <c r="M32" s="75"/>
      <c r="N32" s="25"/>
      <c r="O32" s="70"/>
      <c r="P32" s="70"/>
      <c r="Q32" s="70"/>
      <c r="R32" s="70"/>
      <c r="S32" s="70"/>
      <c r="T32" s="70"/>
      <c r="U32" s="70"/>
      <c r="V32" s="70"/>
      <c r="W32" s="70"/>
      <c r="X32" s="70"/>
      <c r="Y32" s="70"/>
      <c r="Z32" s="70"/>
      <c r="AA32" s="70"/>
      <c r="AB32" s="70"/>
      <c r="AC32" s="70"/>
      <c r="AD32" s="70"/>
      <c r="AE32" s="70"/>
      <c r="AF32" s="70"/>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row>
    <row r="33" spans="1:255" x14ac:dyDescent="0.4">
      <c r="A33" s="76"/>
      <c r="B33" s="77"/>
      <c r="C33" s="77"/>
      <c r="D33" s="77"/>
      <c r="E33" s="77"/>
      <c r="F33" s="77"/>
      <c r="G33" s="77"/>
      <c r="H33" s="77"/>
      <c r="I33" s="77"/>
      <c r="J33" s="77"/>
      <c r="K33" s="77"/>
      <c r="L33" s="77"/>
      <c r="M33" s="78"/>
      <c r="N33" s="73"/>
      <c r="O33" s="74"/>
      <c r="P33" s="74"/>
      <c r="Q33" s="74"/>
      <c r="R33" s="74"/>
      <c r="S33" s="74"/>
      <c r="T33" s="74"/>
      <c r="U33" s="74"/>
      <c r="V33" s="74"/>
      <c r="W33" s="74"/>
      <c r="X33" s="74"/>
      <c r="Y33" s="74"/>
      <c r="Z33" s="74"/>
      <c r="AA33" s="74"/>
      <c r="AB33" s="74"/>
      <c r="AC33" s="74"/>
      <c r="AD33" s="74"/>
      <c r="AE33" s="74"/>
      <c r="AF33" s="74"/>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c r="IU33" s="73"/>
    </row>
    <row r="34" spans="1:255" x14ac:dyDescent="0.4">
      <c r="N34" s="3"/>
      <c r="O34" s="4"/>
      <c r="P34" s="4"/>
      <c r="Q34" s="4"/>
      <c r="R34" s="4"/>
      <c r="S34" s="4"/>
      <c r="T34" s="4"/>
      <c r="U34" s="4"/>
      <c r="V34" s="4"/>
      <c r="W34" s="4"/>
      <c r="X34" s="4"/>
      <c r="Y34" s="4"/>
      <c r="Z34" s="4"/>
      <c r="AA34" s="4"/>
      <c r="AB34" s="4"/>
      <c r="AC34" s="4"/>
      <c r="AD34" s="4"/>
      <c r="AE34" s="4"/>
      <c r="AF34" s="4"/>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255" x14ac:dyDescent="0.4">
      <c r="N35" s="3"/>
      <c r="O35" s="4"/>
      <c r="P35" s="4"/>
      <c r="Q35" s="4"/>
      <c r="R35" s="4"/>
      <c r="S35" s="4"/>
      <c r="T35" s="4"/>
      <c r="U35" s="4"/>
      <c r="V35" s="4"/>
      <c r="W35" s="4"/>
      <c r="X35" s="4"/>
      <c r="Y35" s="4"/>
      <c r="Z35" s="4"/>
      <c r="AA35" s="4"/>
      <c r="AB35" s="4"/>
      <c r="AC35" s="4"/>
      <c r="AD35" s="4"/>
      <c r="AE35" s="4"/>
      <c r="AF35" s="4"/>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255" ht="30" x14ac:dyDescent="0.5">
      <c r="J36" s="81"/>
      <c r="K36" s="81"/>
      <c r="N36" s="3"/>
      <c r="O36" s="4"/>
      <c r="P36" s="4"/>
      <c r="Q36" s="4"/>
      <c r="R36" s="4"/>
      <c r="S36" s="4"/>
      <c r="T36" s="4"/>
      <c r="U36" s="4"/>
      <c r="V36" s="4"/>
      <c r="W36" s="4"/>
      <c r="X36" s="4"/>
      <c r="Y36" s="4"/>
      <c r="Z36" s="4"/>
      <c r="AA36" s="4"/>
      <c r="AB36" s="4"/>
      <c r="AC36" s="4"/>
      <c r="AD36" s="4"/>
      <c r="AE36" s="4"/>
      <c r="AF36" s="4"/>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row>
    <row r="37" spans="1:255" ht="30" x14ac:dyDescent="0.5">
      <c r="J37" s="81"/>
      <c r="K37" s="81"/>
      <c r="N37" s="3"/>
      <c r="O37" s="4"/>
      <c r="P37" s="4"/>
      <c r="Q37" s="4"/>
      <c r="R37" s="4"/>
      <c r="S37" s="4"/>
      <c r="T37" s="4"/>
      <c r="U37" s="4"/>
      <c r="V37" s="4"/>
      <c r="W37" s="4"/>
      <c r="X37" s="4"/>
      <c r="Y37" s="4"/>
      <c r="Z37" s="4"/>
      <c r="AA37" s="4"/>
      <c r="AB37" s="4"/>
      <c r="AC37" s="4"/>
      <c r="AD37" s="4"/>
      <c r="AE37" s="4"/>
      <c r="AF37" s="4"/>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row>
    <row r="38" spans="1:255" ht="30" x14ac:dyDescent="0.5">
      <c r="J38" s="81"/>
      <c r="K38" s="81"/>
      <c r="N38" s="3"/>
      <c r="O38" s="4"/>
      <c r="P38" s="4"/>
      <c r="Q38" s="4"/>
      <c r="R38" s="4"/>
      <c r="S38" s="4"/>
      <c r="T38" s="4"/>
      <c r="U38" s="4"/>
      <c r="V38" s="4"/>
      <c r="W38" s="4"/>
      <c r="X38" s="4"/>
      <c r="Y38" s="4"/>
      <c r="Z38" s="4"/>
      <c r="AA38" s="4"/>
      <c r="AB38" s="4"/>
      <c r="AC38" s="4"/>
      <c r="AD38" s="4"/>
      <c r="AE38" s="4"/>
      <c r="AF38" s="4"/>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row>
    <row r="39" spans="1:255" ht="30" x14ac:dyDescent="0.5">
      <c r="J39" s="81"/>
      <c r="K39" s="81"/>
      <c r="N39" s="3"/>
      <c r="O39" s="4"/>
      <c r="P39" s="4"/>
      <c r="Q39" s="4"/>
      <c r="R39" s="4"/>
      <c r="S39" s="4"/>
      <c r="T39" s="4"/>
      <c r="U39" s="4"/>
      <c r="V39" s="4"/>
      <c r="W39" s="4"/>
      <c r="X39" s="4"/>
      <c r="Y39" s="4"/>
      <c r="Z39" s="4"/>
      <c r="AA39" s="4"/>
      <c r="AB39" s="4"/>
      <c r="AC39" s="4"/>
      <c r="AD39" s="4"/>
      <c r="AE39" s="4"/>
      <c r="AF39" s="4"/>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row>
    <row r="40" spans="1:255" ht="30" x14ac:dyDescent="0.5">
      <c r="J40" s="81"/>
      <c r="K40" s="81"/>
      <c r="N40" s="3"/>
      <c r="O40" s="4"/>
      <c r="P40" s="4"/>
      <c r="Q40" s="4"/>
      <c r="R40" s="4"/>
      <c r="S40" s="4"/>
      <c r="T40" s="4"/>
      <c r="U40" s="4"/>
      <c r="V40" s="4"/>
      <c r="W40" s="4"/>
      <c r="X40" s="4"/>
      <c r="Y40" s="4"/>
      <c r="Z40" s="4"/>
      <c r="AA40" s="4"/>
      <c r="AB40" s="4"/>
      <c r="AC40" s="4"/>
      <c r="AD40" s="4"/>
      <c r="AE40" s="4"/>
      <c r="AF40" s="4"/>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row>
    <row r="41" spans="1:255" ht="30" x14ac:dyDescent="0.5">
      <c r="J41" s="81"/>
      <c r="K41" s="81"/>
      <c r="N41" s="3"/>
      <c r="O41" s="4"/>
      <c r="P41" s="4"/>
      <c r="Q41" s="4"/>
      <c r="R41" s="4"/>
      <c r="S41" s="4"/>
      <c r="T41" s="4"/>
      <c r="U41" s="4"/>
      <c r="V41" s="4"/>
      <c r="W41" s="4"/>
      <c r="X41" s="4"/>
      <c r="Y41" s="4"/>
      <c r="Z41" s="4"/>
      <c r="AA41" s="4"/>
      <c r="AB41" s="4"/>
      <c r="AC41" s="4"/>
      <c r="AD41" s="4"/>
      <c r="AE41" s="4"/>
      <c r="AF41" s="4"/>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row>
    <row r="42" spans="1:255" ht="30" x14ac:dyDescent="0.5">
      <c r="J42" s="81"/>
      <c r="K42" s="81"/>
      <c r="N42" s="3"/>
      <c r="O42" s="4"/>
      <c r="P42" s="4"/>
      <c r="Q42" s="4"/>
      <c r="R42" s="4"/>
      <c r="S42" s="4"/>
      <c r="T42" s="4"/>
      <c r="U42" s="4"/>
      <c r="V42" s="4"/>
      <c r="W42" s="4"/>
      <c r="X42" s="4"/>
      <c r="Y42" s="4"/>
      <c r="Z42" s="4"/>
      <c r="AA42" s="4"/>
      <c r="AB42" s="4"/>
      <c r="AC42" s="4"/>
      <c r="AD42" s="4"/>
      <c r="AE42" s="4"/>
      <c r="AF42" s="4"/>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row>
    <row r="43" spans="1:255" ht="30" x14ac:dyDescent="0.5">
      <c r="J43" s="81"/>
      <c r="K43" s="81"/>
      <c r="N43" s="82"/>
      <c r="O43" s="83"/>
      <c r="P43" s="83"/>
      <c r="Q43" s="83"/>
      <c r="R43" s="83"/>
      <c r="S43" s="83"/>
      <c r="T43" s="83"/>
    </row>
    <row r="44" spans="1:255" ht="30" x14ac:dyDescent="0.5">
      <c r="J44" s="81"/>
      <c r="K44" s="81"/>
      <c r="N44" s="82"/>
      <c r="O44" s="83"/>
      <c r="P44" s="83"/>
      <c r="Q44" s="83"/>
      <c r="R44" s="83"/>
      <c r="S44" s="83"/>
      <c r="T44" s="83"/>
    </row>
    <row r="45" spans="1:255" ht="30" x14ac:dyDescent="0.5">
      <c r="J45" s="81"/>
      <c r="K45" s="81"/>
      <c r="N45" s="82"/>
      <c r="O45" s="83"/>
      <c r="P45" s="83"/>
      <c r="Q45" s="83"/>
      <c r="R45" s="83"/>
      <c r="S45" s="83"/>
      <c r="T45" s="83"/>
    </row>
    <row r="46" spans="1:255" ht="30" x14ac:dyDescent="0.5">
      <c r="J46" s="81"/>
      <c r="K46" s="81"/>
      <c r="N46" s="82"/>
      <c r="O46" s="83"/>
      <c r="P46" s="83"/>
      <c r="Q46" s="83"/>
      <c r="R46" s="83"/>
      <c r="S46" s="83"/>
      <c r="T46" s="83"/>
    </row>
    <row r="47" spans="1:255" ht="30" x14ac:dyDescent="0.5">
      <c r="J47" s="81"/>
      <c r="K47" s="81"/>
      <c r="N47" s="82"/>
      <c r="O47" s="83"/>
      <c r="P47" s="83"/>
      <c r="Q47" s="83"/>
      <c r="R47" s="83"/>
      <c r="S47" s="83"/>
      <c r="T47" s="83"/>
    </row>
    <row r="48" spans="1:255" ht="30" x14ac:dyDescent="0.5">
      <c r="J48" s="81"/>
      <c r="K48" s="81"/>
      <c r="N48" s="82"/>
      <c r="O48" s="83"/>
      <c r="P48" s="83"/>
      <c r="Q48" s="83"/>
      <c r="R48" s="83"/>
      <c r="S48" s="83"/>
      <c r="T48" s="83"/>
    </row>
    <row r="49" spans="10:20" ht="30" x14ac:dyDescent="0.5">
      <c r="J49" s="81"/>
      <c r="K49" s="81"/>
      <c r="N49" s="82"/>
      <c r="O49" s="83"/>
      <c r="P49" s="83"/>
      <c r="Q49" s="83"/>
      <c r="R49" s="83"/>
      <c r="S49" s="83"/>
      <c r="T49" s="83"/>
    </row>
    <row r="50" spans="10:20" ht="30" x14ac:dyDescent="0.5">
      <c r="J50" s="81"/>
      <c r="K50" s="81"/>
      <c r="N50" s="82"/>
      <c r="O50" s="83"/>
      <c r="P50" s="83"/>
      <c r="Q50" s="83"/>
      <c r="R50" s="83"/>
      <c r="S50" s="83"/>
      <c r="T50" s="83"/>
    </row>
    <row r="51" spans="10:20" ht="30" x14ac:dyDescent="0.5">
      <c r="J51" s="81"/>
      <c r="K51" s="81"/>
      <c r="N51" s="82"/>
      <c r="O51" s="83"/>
      <c r="P51" s="83"/>
      <c r="Q51" s="83"/>
      <c r="R51" s="83"/>
      <c r="S51" s="83"/>
      <c r="T51" s="83"/>
    </row>
    <row r="52" spans="10:20" ht="30" x14ac:dyDescent="0.5">
      <c r="J52" s="81"/>
      <c r="K52" s="81"/>
      <c r="N52" s="82"/>
      <c r="O52" s="83"/>
      <c r="P52" s="83"/>
      <c r="Q52" s="83"/>
      <c r="R52" s="83"/>
      <c r="S52" s="83"/>
      <c r="T52" s="83"/>
    </row>
    <row r="53" spans="10:20" ht="30" x14ac:dyDescent="0.5">
      <c r="J53" s="81"/>
      <c r="K53" s="81"/>
      <c r="N53" s="82"/>
      <c r="O53" s="83"/>
      <c r="P53" s="83"/>
      <c r="Q53" s="83"/>
      <c r="R53" s="83"/>
      <c r="S53" s="83"/>
      <c r="T53" s="83"/>
    </row>
    <row r="54" spans="10:20" ht="30" x14ac:dyDescent="0.5">
      <c r="J54" s="81"/>
      <c r="K54" s="81"/>
      <c r="N54" s="82"/>
      <c r="O54" s="83"/>
      <c r="P54" s="83"/>
      <c r="Q54" s="83"/>
      <c r="R54" s="83"/>
      <c r="S54" s="83"/>
      <c r="T54" s="83"/>
    </row>
    <row r="55" spans="10:20" ht="30" x14ac:dyDescent="0.5">
      <c r="J55" s="81"/>
      <c r="K55" s="81"/>
      <c r="N55" s="82"/>
      <c r="O55" s="83"/>
      <c r="P55" s="83"/>
      <c r="Q55" s="83"/>
      <c r="R55" s="83"/>
      <c r="S55" s="83"/>
      <c r="T55" s="83"/>
    </row>
    <row r="56" spans="10:20" ht="30" x14ac:dyDescent="0.5">
      <c r="J56" s="81"/>
      <c r="K56" s="81"/>
      <c r="N56" s="82"/>
      <c r="O56" s="83"/>
      <c r="P56" s="83"/>
      <c r="Q56" s="83"/>
      <c r="R56" s="83"/>
      <c r="S56" s="83"/>
      <c r="T56" s="83"/>
    </row>
    <row r="57" spans="10:20" ht="30" x14ac:dyDescent="0.5">
      <c r="J57" s="81"/>
      <c r="K57" s="81"/>
      <c r="N57" s="82"/>
      <c r="O57" s="83"/>
      <c r="P57" s="83"/>
      <c r="Q57" s="83"/>
      <c r="R57" s="83"/>
      <c r="S57" s="83"/>
      <c r="T57" s="83"/>
    </row>
    <row r="58" spans="10:20" ht="30" x14ac:dyDescent="0.5">
      <c r="J58" s="81"/>
      <c r="K58" s="81"/>
      <c r="N58" s="82"/>
      <c r="O58" s="83"/>
      <c r="P58" s="83"/>
      <c r="Q58" s="83"/>
      <c r="R58" s="83"/>
      <c r="S58" s="83"/>
      <c r="T58" s="83"/>
    </row>
    <row r="59" spans="10:20" ht="30" x14ac:dyDescent="0.5">
      <c r="J59" s="81"/>
      <c r="K59" s="81"/>
      <c r="N59" s="82"/>
      <c r="O59" s="83"/>
      <c r="P59" s="83"/>
      <c r="Q59" s="83"/>
      <c r="R59" s="83"/>
      <c r="S59" s="83"/>
      <c r="T59" s="83"/>
    </row>
    <row r="60" spans="10:20" ht="30" x14ac:dyDescent="0.5">
      <c r="J60" s="81"/>
      <c r="K60" s="81"/>
      <c r="N60" s="82"/>
      <c r="O60" s="83"/>
      <c r="P60" s="83"/>
      <c r="Q60" s="83"/>
      <c r="R60" s="83"/>
      <c r="S60" s="83"/>
      <c r="T60" s="83"/>
    </row>
    <row r="61" spans="10:20" ht="30" x14ac:dyDescent="0.5">
      <c r="J61" s="81"/>
      <c r="K61" s="81"/>
      <c r="N61" s="82"/>
      <c r="O61" s="83"/>
      <c r="P61" s="83"/>
      <c r="Q61" s="83"/>
      <c r="R61" s="83"/>
      <c r="S61" s="83"/>
      <c r="T61" s="83"/>
    </row>
    <row r="62" spans="10:20" ht="30" x14ac:dyDescent="0.5">
      <c r="J62" s="81"/>
      <c r="K62" s="81"/>
      <c r="N62" s="82"/>
      <c r="O62" s="83"/>
      <c r="P62" s="83"/>
      <c r="Q62" s="83"/>
      <c r="R62" s="83"/>
      <c r="S62" s="83"/>
      <c r="T62" s="83"/>
    </row>
    <row r="63" spans="10:20" ht="30" x14ac:dyDescent="0.5">
      <c r="J63" s="81"/>
      <c r="K63" s="81"/>
      <c r="N63" s="82"/>
      <c r="O63" s="83"/>
      <c r="P63" s="83"/>
      <c r="Q63" s="83"/>
      <c r="R63" s="83"/>
      <c r="S63" s="83"/>
      <c r="T63" s="83"/>
    </row>
    <row r="64" spans="10:20" ht="30" x14ac:dyDescent="0.5">
      <c r="J64" s="81"/>
      <c r="K64" s="81"/>
      <c r="N64" s="82"/>
      <c r="O64" s="83"/>
      <c r="P64" s="83"/>
      <c r="Q64" s="83"/>
      <c r="R64" s="83"/>
      <c r="S64" s="83"/>
      <c r="T64" s="83"/>
    </row>
    <row r="65" spans="10:20" ht="30" x14ac:dyDescent="0.5">
      <c r="J65" s="81"/>
      <c r="K65" s="81"/>
      <c r="N65" s="82"/>
      <c r="O65" s="83"/>
      <c r="P65" s="83"/>
      <c r="Q65" s="83"/>
      <c r="R65" s="83"/>
      <c r="S65" s="83"/>
      <c r="T65" s="83"/>
    </row>
    <row r="66" spans="10:20" ht="30" x14ac:dyDescent="0.5">
      <c r="J66" s="81"/>
      <c r="K66" s="81"/>
      <c r="N66" s="82"/>
      <c r="O66" s="83"/>
      <c r="P66" s="83"/>
      <c r="Q66" s="83"/>
      <c r="R66" s="83"/>
      <c r="S66" s="83"/>
      <c r="T66" s="83"/>
    </row>
    <row r="67" spans="10:20" ht="30" x14ac:dyDescent="0.5">
      <c r="J67" s="81"/>
      <c r="K67" s="81"/>
      <c r="N67" s="82"/>
      <c r="O67" s="83"/>
      <c r="P67" s="83"/>
      <c r="Q67" s="83"/>
      <c r="R67" s="83"/>
      <c r="S67" s="83"/>
      <c r="T67" s="83"/>
    </row>
    <row r="68" spans="10:20" ht="30" x14ac:dyDescent="0.5">
      <c r="J68" s="81"/>
      <c r="K68" s="81"/>
      <c r="N68" s="82"/>
      <c r="O68" s="83"/>
      <c r="P68" s="83"/>
      <c r="Q68" s="83"/>
      <c r="R68" s="83"/>
      <c r="S68" s="83"/>
      <c r="T68" s="83"/>
    </row>
    <row r="69" spans="10:20" ht="30" x14ac:dyDescent="0.5">
      <c r="J69" s="81"/>
      <c r="K69" s="81"/>
      <c r="N69" s="82"/>
      <c r="O69" s="83"/>
      <c r="P69" s="83"/>
      <c r="Q69" s="83"/>
      <c r="R69" s="83"/>
      <c r="S69" s="83"/>
      <c r="T69" s="83"/>
    </row>
    <row r="70" spans="10:20" ht="30" x14ac:dyDescent="0.5">
      <c r="J70" s="81"/>
      <c r="K70" s="81"/>
      <c r="N70" s="82"/>
      <c r="O70" s="83"/>
      <c r="P70" s="83"/>
      <c r="Q70" s="83"/>
      <c r="R70" s="83"/>
      <c r="S70" s="83"/>
      <c r="T70" s="83"/>
    </row>
    <row r="71" spans="10:20" ht="30" x14ac:dyDescent="0.5">
      <c r="J71" s="81"/>
      <c r="K71" s="81"/>
      <c r="N71" s="82"/>
      <c r="O71" s="83"/>
      <c r="P71" s="83"/>
      <c r="Q71" s="83"/>
      <c r="R71" s="83"/>
      <c r="S71" s="83"/>
      <c r="T71" s="83"/>
    </row>
    <row r="72" spans="10:20" ht="30" x14ac:dyDescent="0.5">
      <c r="J72" s="81"/>
      <c r="K72" s="81"/>
      <c r="N72" s="82"/>
      <c r="O72" s="83"/>
      <c r="P72" s="83"/>
      <c r="Q72" s="83"/>
      <c r="R72" s="83"/>
      <c r="S72" s="83"/>
      <c r="T72" s="83"/>
    </row>
    <row r="73" spans="10:20" ht="30" x14ac:dyDescent="0.5">
      <c r="J73" s="81"/>
      <c r="K73" s="81"/>
      <c r="N73" s="82"/>
      <c r="O73" s="83"/>
      <c r="P73" s="83"/>
      <c r="Q73" s="83"/>
      <c r="R73" s="83"/>
      <c r="S73" s="83"/>
      <c r="T73" s="83"/>
    </row>
    <row r="74" spans="10:20" ht="30" x14ac:dyDescent="0.5">
      <c r="J74" s="81"/>
      <c r="K74" s="81"/>
      <c r="N74" s="82"/>
      <c r="O74" s="83"/>
      <c r="P74" s="83"/>
      <c r="Q74" s="83"/>
      <c r="R74" s="83"/>
      <c r="S74" s="83"/>
      <c r="T74" s="83"/>
    </row>
    <row r="75" spans="10:20" ht="30" x14ac:dyDescent="0.5">
      <c r="J75" s="81"/>
      <c r="K75" s="81"/>
      <c r="N75" s="82"/>
      <c r="O75" s="83"/>
      <c r="P75" s="83"/>
      <c r="Q75" s="83"/>
      <c r="R75" s="83"/>
      <c r="S75" s="83"/>
      <c r="T75" s="83"/>
    </row>
    <row r="76" spans="10:20" ht="30" x14ac:dyDescent="0.5">
      <c r="J76" s="81"/>
      <c r="K76" s="81"/>
      <c r="N76" s="82"/>
      <c r="O76" s="83"/>
      <c r="P76" s="83"/>
      <c r="Q76" s="83"/>
      <c r="R76" s="83"/>
      <c r="S76" s="83"/>
      <c r="T76" s="83"/>
    </row>
    <row r="77" spans="10:20" ht="30" x14ac:dyDescent="0.5">
      <c r="J77" s="81"/>
      <c r="K77" s="81"/>
      <c r="N77" s="82"/>
      <c r="O77" s="83"/>
      <c r="P77" s="83"/>
      <c r="Q77" s="83"/>
      <c r="R77" s="83"/>
      <c r="S77" s="83"/>
      <c r="T77" s="83"/>
    </row>
    <row r="78" spans="10:20" ht="30" x14ac:dyDescent="0.5">
      <c r="J78" s="81"/>
      <c r="K78" s="81"/>
      <c r="N78" s="82"/>
      <c r="O78" s="83"/>
      <c r="P78" s="83"/>
      <c r="Q78" s="83"/>
      <c r="R78" s="83"/>
      <c r="S78" s="83"/>
      <c r="T78" s="83"/>
    </row>
    <row r="79" spans="10:20" ht="30" x14ac:dyDescent="0.5">
      <c r="J79" s="81"/>
      <c r="K79" s="81"/>
      <c r="N79" s="82"/>
      <c r="O79" s="83"/>
      <c r="P79" s="83"/>
      <c r="Q79" s="83"/>
      <c r="R79" s="83"/>
      <c r="S79" s="83"/>
      <c r="T79" s="83"/>
    </row>
    <row r="80" spans="10:20" ht="30" x14ac:dyDescent="0.5">
      <c r="J80" s="81"/>
      <c r="K80" s="81"/>
      <c r="N80" s="82"/>
      <c r="O80" s="83"/>
      <c r="P80" s="83"/>
      <c r="Q80" s="83"/>
      <c r="R80" s="83"/>
      <c r="S80" s="83"/>
      <c r="T80" s="83"/>
    </row>
    <row r="81" spans="10:20" ht="30" x14ac:dyDescent="0.5">
      <c r="J81" s="81"/>
      <c r="K81" s="81"/>
      <c r="N81" s="82"/>
      <c r="O81" s="83"/>
      <c r="P81" s="83"/>
      <c r="Q81" s="83"/>
      <c r="R81" s="83"/>
      <c r="S81" s="83"/>
      <c r="T81" s="83"/>
    </row>
    <row r="82" spans="10:20" ht="30" x14ac:dyDescent="0.5">
      <c r="J82" s="81"/>
      <c r="K82" s="81"/>
      <c r="N82" s="82"/>
      <c r="O82" s="83"/>
      <c r="P82" s="83"/>
      <c r="Q82" s="83"/>
      <c r="R82" s="83"/>
      <c r="S82" s="83"/>
      <c r="T82" s="83"/>
    </row>
    <row r="83" spans="10:20" ht="30" x14ac:dyDescent="0.5">
      <c r="J83" s="81"/>
      <c r="K83" s="81"/>
      <c r="N83" s="82"/>
      <c r="O83" s="83"/>
      <c r="P83" s="83"/>
      <c r="Q83" s="83"/>
      <c r="R83" s="83"/>
      <c r="S83" s="83"/>
      <c r="T83" s="83"/>
    </row>
    <row r="84" spans="10:20" ht="30" x14ac:dyDescent="0.5">
      <c r="J84" s="81"/>
      <c r="K84" s="84"/>
      <c r="N84" s="82"/>
      <c r="O84" s="83"/>
      <c r="P84" s="83"/>
      <c r="Q84" s="83"/>
      <c r="R84" s="83"/>
      <c r="S84" s="83"/>
      <c r="T84" s="83"/>
    </row>
    <row r="85" spans="10:20" ht="30" x14ac:dyDescent="0.5">
      <c r="J85" s="81"/>
      <c r="K85" s="81"/>
      <c r="N85" s="82"/>
      <c r="O85" s="83"/>
      <c r="P85" s="83"/>
      <c r="Q85" s="83"/>
      <c r="R85" s="83"/>
      <c r="S85" s="83"/>
      <c r="T85" s="83"/>
    </row>
    <row r="86" spans="10:20" ht="30" x14ac:dyDescent="0.5">
      <c r="J86" s="81"/>
      <c r="K86" s="81"/>
      <c r="N86" s="82"/>
      <c r="O86" s="83"/>
      <c r="P86" s="83"/>
      <c r="Q86" s="83"/>
      <c r="R86" s="83"/>
      <c r="S86" s="83"/>
      <c r="T86" s="83"/>
    </row>
    <row r="87" spans="10:20" ht="30" x14ac:dyDescent="0.5">
      <c r="J87" s="81"/>
      <c r="K87" s="81"/>
      <c r="N87" s="82"/>
      <c r="O87" s="83"/>
      <c r="P87" s="83"/>
      <c r="Q87" s="83"/>
      <c r="R87" s="83"/>
      <c r="S87" s="83"/>
      <c r="T87" s="83"/>
    </row>
    <row r="88" spans="10:20" ht="30" x14ac:dyDescent="0.5">
      <c r="J88" s="81"/>
      <c r="K88" s="81"/>
      <c r="N88" s="82"/>
      <c r="O88" s="83"/>
      <c r="P88" s="83"/>
      <c r="Q88" s="83"/>
      <c r="R88" s="83"/>
      <c r="S88" s="83"/>
      <c r="T88" s="83"/>
    </row>
    <row r="89" spans="10:20" ht="30" x14ac:dyDescent="0.5">
      <c r="J89" s="81"/>
      <c r="K89" s="81"/>
      <c r="N89" s="82"/>
      <c r="O89" s="83"/>
      <c r="P89" s="83"/>
      <c r="Q89" s="83"/>
      <c r="R89" s="83"/>
      <c r="S89" s="83"/>
      <c r="T89" s="83"/>
    </row>
    <row r="90" spans="10:20" ht="30" x14ac:dyDescent="0.5">
      <c r="J90" s="81"/>
      <c r="K90" s="81"/>
      <c r="N90" s="82"/>
      <c r="O90" s="83"/>
      <c r="P90" s="83"/>
      <c r="Q90" s="83"/>
      <c r="R90" s="83"/>
      <c r="S90" s="83"/>
      <c r="T90" s="83"/>
    </row>
    <row r="91" spans="10:20" ht="30" x14ac:dyDescent="0.5">
      <c r="J91" s="81"/>
      <c r="K91" s="81"/>
      <c r="N91" s="82"/>
      <c r="O91" s="83"/>
      <c r="P91" s="83"/>
      <c r="Q91" s="83"/>
      <c r="R91" s="83"/>
      <c r="S91" s="83"/>
      <c r="T91" s="83"/>
    </row>
    <row r="92" spans="10:20" ht="30" x14ac:dyDescent="0.5">
      <c r="J92" s="81"/>
      <c r="K92" s="81"/>
      <c r="N92" s="82"/>
      <c r="O92" s="83"/>
      <c r="P92" s="83"/>
      <c r="Q92" s="83"/>
      <c r="R92" s="83"/>
      <c r="S92" s="83"/>
      <c r="T92" s="83"/>
    </row>
    <row r="93" spans="10:20" ht="30" x14ac:dyDescent="0.5">
      <c r="J93" s="81"/>
      <c r="K93" s="81"/>
      <c r="N93" s="82"/>
      <c r="O93" s="83"/>
      <c r="P93" s="83"/>
      <c r="Q93" s="83"/>
      <c r="R93" s="83"/>
      <c r="S93" s="83"/>
      <c r="T93" s="83"/>
    </row>
    <row r="94" spans="10:20" ht="30" x14ac:dyDescent="0.5">
      <c r="J94" s="81"/>
      <c r="K94" s="81"/>
      <c r="N94" s="82"/>
      <c r="O94" s="83"/>
      <c r="P94" s="83"/>
      <c r="Q94" s="83"/>
      <c r="R94" s="83"/>
      <c r="S94" s="83"/>
      <c r="T94" s="83"/>
    </row>
    <row r="95" spans="10:20" ht="30" x14ac:dyDescent="0.5">
      <c r="J95" s="81"/>
      <c r="K95" s="81"/>
      <c r="N95" s="82"/>
      <c r="O95" s="83"/>
      <c r="P95" s="83"/>
      <c r="Q95" s="83"/>
      <c r="R95" s="83"/>
      <c r="S95" s="83"/>
      <c r="T95" s="83"/>
    </row>
    <row r="96" spans="10:20" ht="30" x14ac:dyDescent="0.5">
      <c r="J96" s="81"/>
      <c r="K96" s="81"/>
      <c r="N96" s="82"/>
      <c r="O96" s="83"/>
      <c r="P96" s="83"/>
      <c r="Q96" s="83"/>
      <c r="R96" s="83"/>
      <c r="S96" s="83"/>
      <c r="T96" s="83"/>
    </row>
    <row r="97" spans="10:20" ht="30" x14ac:dyDescent="0.5">
      <c r="J97" s="81"/>
      <c r="K97" s="81"/>
      <c r="N97" s="82"/>
      <c r="O97" s="83"/>
      <c r="P97" s="83"/>
      <c r="Q97" s="83"/>
      <c r="R97" s="83"/>
      <c r="S97" s="83"/>
      <c r="T97" s="83"/>
    </row>
    <row r="98" spans="10:20" ht="30" x14ac:dyDescent="0.5">
      <c r="J98" s="81"/>
      <c r="K98" s="81"/>
      <c r="N98" s="82"/>
      <c r="O98" s="83"/>
      <c r="P98" s="83"/>
      <c r="Q98" s="83"/>
      <c r="R98" s="83"/>
      <c r="S98" s="83"/>
      <c r="T98" s="83"/>
    </row>
    <row r="99" spans="10:20" ht="30" x14ac:dyDescent="0.5">
      <c r="J99" s="81"/>
      <c r="K99" s="81"/>
      <c r="N99" s="82"/>
      <c r="O99" s="83"/>
      <c r="P99" s="83"/>
      <c r="Q99" s="83"/>
      <c r="R99" s="83"/>
      <c r="S99" s="83"/>
      <c r="T99" s="83"/>
    </row>
    <row r="100" spans="10:20" ht="30" x14ac:dyDescent="0.5">
      <c r="J100" s="81"/>
      <c r="K100" s="81"/>
      <c r="N100" s="82"/>
      <c r="O100" s="83"/>
      <c r="P100" s="83"/>
      <c r="Q100" s="83"/>
      <c r="R100" s="83"/>
      <c r="S100" s="83"/>
      <c r="T100" s="83"/>
    </row>
    <row r="101" spans="10:20" ht="30" x14ac:dyDescent="0.5">
      <c r="J101" s="81"/>
      <c r="K101" s="81"/>
      <c r="N101" s="82"/>
      <c r="O101" s="83"/>
      <c r="P101" s="83"/>
      <c r="Q101" s="83"/>
      <c r="R101" s="83"/>
      <c r="S101" s="83"/>
      <c r="T101" s="83"/>
    </row>
    <row r="102" spans="10:20" ht="30" x14ac:dyDescent="0.5">
      <c r="J102" s="81"/>
      <c r="K102" s="81"/>
      <c r="N102" s="82"/>
      <c r="O102" s="83"/>
      <c r="P102" s="83"/>
      <c r="Q102" s="83"/>
      <c r="R102" s="83"/>
      <c r="S102" s="83"/>
      <c r="T102" s="83"/>
    </row>
    <row r="103" spans="10:20" ht="30" x14ac:dyDescent="0.5">
      <c r="J103" s="81"/>
      <c r="K103" s="81"/>
      <c r="N103" s="82"/>
      <c r="O103" s="83"/>
      <c r="P103" s="83"/>
      <c r="Q103" s="83"/>
      <c r="R103" s="83"/>
      <c r="S103" s="83"/>
      <c r="T103" s="83"/>
    </row>
    <row r="104" spans="10:20" ht="30" x14ac:dyDescent="0.5">
      <c r="J104" s="81"/>
      <c r="K104" s="81"/>
      <c r="N104" s="82"/>
      <c r="O104" s="83"/>
      <c r="P104" s="83"/>
      <c r="Q104" s="83"/>
      <c r="R104" s="83"/>
      <c r="S104" s="83"/>
      <c r="T104" s="83"/>
    </row>
    <row r="105" spans="10:20" ht="30" x14ac:dyDescent="0.5">
      <c r="J105" s="81"/>
      <c r="K105" s="81"/>
      <c r="N105" s="82"/>
      <c r="O105" s="83"/>
      <c r="P105" s="83"/>
      <c r="Q105" s="83"/>
      <c r="R105" s="83"/>
      <c r="S105" s="83"/>
      <c r="T105" s="83"/>
    </row>
    <row r="106" spans="10:20" ht="30" x14ac:dyDescent="0.5">
      <c r="J106" s="81"/>
      <c r="K106" s="81"/>
      <c r="N106" s="82"/>
      <c r="O106" s="83"/>
      <c r="P106" s="83"/>
      <c r="Q106" s="83"/>
      <c r="R106" s="83"/>
      <c r="S106" s="83"/>
      <c r="T106" s="83"/>
    </row>
    <row r="107" spans="10:20" ht="30" x14ac:dyDescent="0.5">
      <c r="J107" s="81"/>
      <c r="K107" s="81"/>
      <c r="N107" s="82"/>
      <c r="O107" s="83"/>
      <c r="P107" s="83"/>
      <c r="Q107" s="83"/>
      <c r="R107" s="83"/>
      <c r="S107" s="83"/>
      <c r="T107" s="83"/>
    </row>
    <row r="108" spans="10:20" ht="30" x14ac:dyDescent="0.5">
      <c r="J108" s="81"/>
      <c r="K108" s="81"/>
      <c r="N108" s="82"/>
      <c r="O108" s="83"/>
      <c r="P108" s="83"/>
      <c r="Q108" s="83"/>
      <c r="R108" s="83"/>
      <c r="S108" s="83"/>
      <c r="T108" s="83"/>
    </row>
    <row r="109" spans="10:20" ht="30" x14ac:dyDescent="0.5">
      <c r="J109" s="81"/>
      <c r="K109" s="81"/>
      <c r="N109" s="82"/>
      <c r="O109" s="83"/>
      <c r="P109" s="83"/>
      <c r="Q109" s="83"/>
      <c r="R109" s="83"/>
      <c r="S109" s="83"/>
      <c r="T109" s="83"/>
    </row>
    <row r="110" spans="10:20" ht="30" x14ac:dyDescent="0.5">
      <c r="J110" s="81"/>
      <c r="K110" s="81"/>
      <c r="N110" s="82"/>
      <c r="O110" s="83"/>
      <c r="P110" s="83"/>
      <c r="Q110" s="83"/>
      <c r="R110" s="83"/>
      <c r="S110" s="83"/>
      <c r="T110" s="83"/>
    </row>
    <row r="111" spans="10:20" ht="30" x14ac:dyDescent="0.5">
      <c r="J111" s="81"/>
      <c r="K111" s="81"/>
      <c r="N111" s="82"/>
      <c r="O111" s="83"/>
      <c r="P111" s="83"/>
      <c r="Q111" s="83"/>
      <c r="R111" s="83"/>
      <c r="S111" s="83"/>
      <c r="T111" s="83"/>
    </row>
    <row r="112" spans="10:20" ht="30" x14ac:dyDescent="0.5">
      <c r="J112" s="81"/>
      <c r="K112" s="81"/>
      <c r="N112" s="82"/>
      <c r="O112" s="83"/>
      <c r="P112" s="83"/>
      <c r="Q112" s="83"/>
      <c r="R112" s="83"/>
      <c r="S112" s="83"/>
      <c r="T112" s="83"/>
    </row>
    <row r="113" spans="10:20" ht="30" x14ac:dyDescent="0.5">
      <c r="J113" s="81"/>
      <c r="K113" s="81"/>
      <c r="N113" s="82"/>
      <c r="O113" s="83"/>
      <c r="P113" s="83"/>
      <c r="Q113" s="83"/>
      <c r="R113" s="83"/>
      <c r="S113" s="83"/>
      <c r="T113" s="83"/>
    </row>
    <row r="114" spans="10:20" ht="30" x14ac:dyDescent="0.5">
      <c r="J114" s="81"/>
      <c r="K114" s="81"/>
      <c r="N114" s="82"/>
      <c r="O114" s="83"/>
      <c r="P114" s="83"/>
      <c r="Q114" s="83"/>
      <c r="R114" s="83"/>
      <c r="S114" s="83"/>
      <c r="T114" s="83"/>
    </row>
    <row r="115" spans="10:20" ht="30" x14ac:dyDescent="0.5">
      <c r="J115" s="81"/>
      <c r="K115" s="81"/>
      <c r="N115" s="82"/>
      <c r="O115" s="83"/>
      <c r="P115" s="83"/>
      <c r="Q115" s="83"/>
      <c r="R115" s="83"/>
      <c r="S115" s="83"/>
      <c r="T115" s="83"/>
    </row>
    <row r="116" spans="10:20" ht="30" x14ac:dyDescent="0.5">
      <c r="J116" s="81"/>
      <c r="K116" s="81"/>
      <c r="N116" s="82"/>
      <c r="O116" s="83"/>
      <c r="P116" s="83"/>
      <c r="Q116" s="83"/>
      <c r="R116" s="83"/>
      <c r="S116" s="83"/>
      <c r="T116" s="83"/>
    </row>
    <row r="117" spans="10:20" ht="30" x14ac:dyDescent="0.5">
      <c r="J117" s="81"/>
      <c r="K117" s="81"/>
      <c r="N117" s="82"/>
      <c r="O117" s="83"/>
      <c r="P117" s="83"/>
      <c r="Q117" s="83"/>
      <c r="R117" s="83"/>
      <c r="S117" s="83"/>
      <c r="T117" s="83"/>
    </row>
    <row r="118" spans="10:20" ht="30" x14ac:dyDescent="0.5">
      <c r="J118" s="81"/>
      <c r="K118" s="81"/>
      <c r="N118" s="82"/>
      <c r="O118" s="83"/>
      <c r="P118" s="83"/>
      <c r="Q118" s="83"/>
      <c r="R118" s="83"/>
      <c r="S118" s="83"/>
      <c r="T118" s="83"/>
    </row>
    <row r="119" spans="10:20" ht="30" x14ac:dyDescent="0.5">
      <c r="J119" s="81"/>
      <c r="K119" s="81"/>
      <c r="N119" s="82"/>
      <c r="O119" s="83"/>
      <c r="P119" s="83"/>
      <c r="Q119" s="83"/>
      <c r="R119" s="83"/>
      <c r="S119" s="83"/>
      <c r="T119" s="83"/>
    </row>
    <row r="120" spans="10:20" ht="30" x14ac:dyDescent="0.5">
      <c r="J120" s="81"/>
      <c r="K120" s="81"/>
      <c r="N120" s="82"/>
      <c r="O120" s="83"/>
      <c r="P120" s="83"/>
      <c r="Q120" s="83"/>
      <c r="R120" s="83"/>
      <c r="S120" s="83"/>
      <c r="T120" s="83"/>
    </row>
    <row r="121" spans="10:20" ht="30" x14ac:dyDescent="0.5">
      <c r="J121" s="81"/>
      <c r="K121" s="81"/>
      <c r="N121" s="82"/>
      <c r="O121" s="83"/>
      <c r="P121" s="83"/>
      <c r="Q121" s="83"/>
      <c r="R121" s="83"/>
      <c r="S121" s="83"/>
      <c r="T121" s="83"/>
    </row>
    <row r="122" spans="10:20" ht="30" x14ac:dyDescent="0.5">
      <c r="J122" s="81"/>
      <c r="K122" s="81"/>
      <c r="N122" s="82"/>
      <c r="O122" s="83"/>
      <c r="P122" s="83"/>
      <c r="Q122" s="83"/>
      <c r="R122" s="83"/>
      <c r="S122" s="83"/>
      <c r="T122" s="83"/>
    </row>
    <row r="123" spans="10:20" ht="30" x14ac:dyDescent="0.5">
      <c r="J123" s="81"/>
      <c r="K123" s="81"/>
      <c r="N123" s="82"/>
      <c r="O123" s="83"/>
      <c r="P123" s="83"/>
      <c r="Q123" s="83"/>
      <c r="R123" s="83"/>
      <c r="S123" s="83"/>
      <c r="T123" s="83"/>
    </row>
    <row r="124" spans="10:20" ht="30" x14ac:dyDescent="0.5">
      <c r="J124" s="81"/>
      <c r="K124" s="81"/>
      <c r="N124" s="82"/>
      <c r="O124" s="83"/>
      <c r="P124" s="83"/>
      <c r="Q124" s="83"/>
      <c r="R124" s="83"/>
      <c r="S124" s="83"/>
      <c r="T124" s="83"/>
    </row>
    <row r="125" spans="10:20" ht="30" x14ac:dyDescent="0.5">
      <c r="J125" s="81"/>
      <c r="K125" s="81"/>
      <c r="N125" s="82"/>
      <c r="O125" s="83"/>
      <c r="P125" s="83"/>
      <c r="Q125" s="83"/>
      <c r="R125" s="83"/>
      <c r="S125" s="83"/>
      <c r="T125" s="83"/>
    </row>
    <row r="126" spans="10:20" ht="30" x14ac:dyDescent="0.5">
      <c r="J126" s="81"/>
      <c r="K126" s="81"/>
      <c r="N126" s="82"/>
      <c r="O126" s="83"/>
      <c r="P126" s="83"/>
      <c r="Q126" s="83"/>
      <c r="R126" s="83"/>
      <c r="S126" s="83"/>
      <c r="T126" s="83"/>
    </row>
    <row r="127" spans="10:20" ht="30" x14ac:dyDescent="0.5">
      <c r="J127" s="81"/>
      <c r="K127" s="81"/>
      <c r="N127" s="82"/>
      <c r="O127" s="83"/>
      <c r="P127" s="83"/>
      <c r="Q127" s="83"/>
      <c r="R127" s="83"/>
      <c r="S127" s="83"/>
      <c r="T127" s="83"/>
    </row>
    <row r="128" spans="10:20" ht="30" x14ac:dyDescent="0.5">
      <c r="J128" s="81"/>
      <c r="K128" s="81"/>
      <c r="N128" s="82"/>
      <c r="O128" s="83"/>
      <c r="P128" s="83"/>
      <c r="Q128" s="83"/>
      <c r="R128" s="83"/>
      <c r="S128" s="83"/>
      <c r="T128" s="83"/>
    </row>
    <row r="129" spans="10:20" ht="30" x14ac:dyDescent="0.5">
      <c r="J129" s="81"/>
      <c r="K129" s="81"/>
      <c r="N129" s="82"/>
      <c r="O129" s="83"/>
      <c r="P129" s="83"/>
      <c r="Q129" s="83"/>
      <c r="R129" s="83"/>
      <c r="S129" s="83"/>
      <c r="T129" s="83"/>
    </row>
    <row r="130" spans="10:20" ht="30" x14ac:dyDescent="0.5">
      <c r="J130" s="81"/>
      <c r="K130" s="81"/>
      <c r="N130" s="82"/>
      <c r="O130" s="83"/>
      <c r="P130" s="83"/>
      <c r="Q130" s="83"/>
      <c r="R130" s="83"/>
      <c r="S130" s="83"/>
      <c r="T130" s="83"/>
    </row>
    <row r="131" spans="10:20" ht="30" x14ac:dyDescent="0.5">
      <c r="J131" s="81"/>
      <c r="K131" s="81"/>
      <c r="N131" s="82"/>
      <c r="O131" s="83"/>
      <c r="P131" s="83"/>
      <c r="Q131" s="83"/>
      <c r="R131" s="83"/>
      <c r="S131" s="83"/>
      <c r="T131" s="83"/>
    </row>
    <row r="132" spans="10:20" ht="30" x14ac:dyDescent="0.5">
      <c r="J132" s="81"/>
      <c r="K132" s="81"/>
      <c r="N132" s="82"/>
      <c r="O132" s="83"/>
      <c r="P132" s="83"/>
      <c r="Q132" s="83"/>
      <c r="R132" s="83"/>
      <c r="S132" s="83"/>
      <c r="T132" s="83"/>
    </row>
    <row r="133" spans="10:20" ht="30" x14ac:dyDescent="0.5">
      <c r="J133" s="81"/>
      <c r="K133" s="81"/>
      <c r="N133" s="82"/>
      <c r="O133" s="83"/>
      <c r="P133" s="83"/>
      <c r="Q133" s="83"/>
      <c r="R133" s="83"/>
      <c r="S133" s="83"/>
      <c r="T133" s="83"/>
    </row>
    <row r="134" spans="10:20" ht="30" x14ac:dyDescent="0.5">
      <c r="J134" s="81"/>
      <c r="K134" s="81"/>
      <c r="N134" s="82"/>
      <c r="O134" s="83"/>
      <c r="P134" s="83"/>
      <c r="Q134" s="83"/>
      <c r="R134" s="83"/>
      <c r="S134" s="83"/>
      <c r="T134" s="83"/>
    </row>
    <row r="135" spans="10:20" ht="30" x14ac:dyDescent="0.5">
      <c r="J135" s="81"/>
      <c r="K135" s="81"/>
      <c r="N135" s="82"/>
      <c r="O135" s="83"/>
      <c r="P135" s="83"/>
      <c r="Q135" s="83"/>
      <c r="R135" s="83"/>
      <c r="S135" s="83"/>
      <c r="T135" s="83"/>
    </row>
    <row r="136" spans="10:20" ht="30" x14ac:dyDescent="0.5">
      <c r="J136" s="81"/>
      <c r="K136" s="81"/>
      <c r="N136" s="82"/>
      <c r="O136" s="83"/>
      <c r="P136" s="83"/>
      <c r="Q136" s="83"/>
      <c r="R136" s="83"/>
      <c r="S136" s="83"/>
      <c r="T136" s="83"/>
    </row>
    <row r="137" spans="10:20" ht="30" x14ac:dyDescent="0.5">
      <c r="J137" s="81"/>
      <c r="K137" s="81"/>
      <c r="N137" s="82"/>
      <c r="O137" s="83"/>
      <c r="P137" s="83"/>
      <c r="Q137" s="83"/>
      <c r="R137" s="83"/>
      <c r="S137" s="83"/>
      <c r="T137" s="83"/>
    </row>
    <row r="138" spans="10:20" ht="30" x14ac:dyDescent="0.5">
      <c r="J138" s="81"/>
      <c r="K138" s="81"/>
      <c r="N138" s="82"/>
      <c r="O138" s="83"/>
      <c r="P138" s="83"/>
      <c r="Q138" s="83"/>
      <c r="R138" s="83"/>
      <c r="S138" s="83"/>
      <c r="T138" s="83"/>
    </row>
    <row r="139" spans="10:20" ht="30" x14ac:dyDescent="0.5">
      <c r="J139" s="81"/>
      <c r="K139" s="81"/>
      <c r="N139" s="82"/>
      <c r="O139" s="83"/>
      <c r="P139" s="83"/>
      <c r="Q139" s="83"/>
      <c r="R139" s="83"/>
      <c r="S139" s="83"/>
      <c r="T139" s="83"/>
    </row>
    <row r="140" spans="10:20" ht="30" x14ac:dyDescent="0.5">
      <c r="J140" s="81"/>
      <c r="K140" s="81"/>
      <c r="N140" s="82"/>
      <c r="O140" s="83"/>
      <c r="P140" s="83"/>
      <c r="Q140" s="83"/>
      <c r="R140" s="83"/>
      <c r="S140" s="83"/>
      <c r="T140" s="83"/>
    </row>
    <row r="141" spans="10:20" ht="30" x14ac:dyDescent="0.5">
      <c r="J141" s="81"/>
      <c r="K141" s="81"/>
      <c r="N141" s="82"/>
      <c r="O141" s="83"/>
      <c r="P141" s="83"/>
      <c r="Q141" s="83"/>
      <c r="R141" s="83"/>
      <c r="S141" s="83"/>
      <c r="T141" s="83"/>
    </row>
    <row r="142" spans="10:20" ht="30" x14ac:dyDescent="0.5">
      <c r="J142" s="81"/>
      <c r="K142" s="81"/>
      <c r="N142" s="82"/>
      <c r="O142" s="83"/>
      <c r="P142" s="83"/>
      <c r="Q142" s="83"/>
      <c r="R142" s="83"/>
      <c r="S142" s="83"/>
      <c r="T142" s="83"/>
    </row>
    <row r="143" spans="10:20" ht="30" x14ac:dyDescent="0.5">
      <c r="J143" s="81"/>
      <c r="K143" s="81"/>
      <c r="N143" s="82"/>
      <c r="O143" s="83"/>
      <c r="P143" s="83"/>
      <c r="Q143" s="83"/>
      <c r="R143" s="83"/>
      <c r="S143" s="83"/>
      <c r="T143" s="83"/>
    </row>
    <row r="144" spans="10:20" ht="30" x14ac:dyDescent="0.5">
      <c r="J144" s="81"/>
      <c r="K144" s="81"/>
      <c r="N144" s="82"/>
      <c r="O144" s="83"/>
      <c r="P144" s="83"/>
      <c r="Q144" s="83"/>
      <c r="R144" s="83"/>
      <c r="S144" s="83"/>
      <c r="T144" s="83"/>
    </row>
    <row r="145" spans="10:20" ht="30" x14ac:dyDescent="0.5">
      <c r="J145" s="81"/>
      <c r="K145" s="81"/>
      <c r="N145" s="82"/>
      <c r="O145" s="83"/>
      <c r="P145" s="83"/>
      <c r="Q145" s="83"/>
      <c r="R145" s="83"/>
      <c r="S145" s="83"/>
      <c r="T145" s="83"/>
    </row>
    <row r="146" spans="10:20" ht="30" x14ac:dyDescent="0.5">
      <c r="J146" s="81"/>
      <c r="K146" s="81"/>
      <c r="N146" s="82"/>
      <c r="O146" s="83"/>
      <c r="P146" s="83"/>
      <c r="Q146" s="83"/>
      <c r="R146" s="83"/>
      <c r="S146" s="83"/>
      <c r="T146" s="83"/>
    </row>
    <row r="147" spans="10:20" ht="30" x14ac:dyDescent="0.5">
      <c r="J147" s="81"/>
      <c r="K147" s="81"/>
      <c r="N147" s="82"/>
      <c r="O147" s="83"/>
      <c r="P147" s="83"/>
      <c r="Q147" s="83"/>
      <c r="R147" s="83"/>
      <c r="S147" s="83"/>
      <c r="T147" s="83"/>
    </row>
    <row r="148" spans="10:20" ht="30" x14ac:dyDescent="0.5">
      <c r="J148" s="81"/>
      <c r="K148" s="81"/>
      <c r="N148" s="82"/>
      <c r="O148" s="83"/>
      <c r="P148" s="83"/>
      <c r="Q148" s="83"/>
      <c r="R148" s="83"/>
      <c r="S148" s="83"/>
      <c r="T148" s="83"/>
    </row>
    <row r="149" spans="10:20" ht="30" x14ac:dyDescent="0.5">
      <c r="J149" s="81"/>
      <c r="K149" s="81"/>
      <c r="N149" s="82"/>
      <c r="O149" s="83"/>
      <c r="P149" s="83"/>
      <c r="Q149" s="83"/>
      <c r="R149" s="83"/>
      <c r="S149" s="83"/>
      <c r="T149" s="83"/>
    </row>
    <row r="150" spans="10:20" ht="30" x14ac:dyDescent="0.5">
      <c r="J150" s="81"/>
      <c r="K150" s="81"/>
      <c r="N150" s="82"/>
      <c r="O150" s="83"/>
      <c r="P150" s="83"/>
      <c r="Q150" s="83"/>
      <c r="R150" s="83"/>
      <c r="S150" s="83"/>
      <c r="T150" s="83"/>
    </row>
    <row r="151" spans="10:20" ht="30" x14ac:dyDescent="0.5">
      <c r="J151" s="81"/>
      <c r="K151" s="81"/>
      <c r="N151" s="82"/>
      <c r="O151" s="83"/>
      <c r="P151" s="83"/>
      <c r="Q151" s="83"/>
      <c r="R151" s="83"/>
      <c r="S151" s="83"/>
      <c r="T151" s="83"/>
    </row>
    <row r="152" spans="10:20" ht="30" x14ac:dyDescent="0.5">
      <c r="J152" s="81"/>
      <c r="K152" s="81"/>
      <c r="N152" s="82"/>
      <c r="O152" s="83"/>
      <c r="P152" s="83"/>
      <c r="Q152" s="83"/>
      <c r="R152" s="83"/>
      <c r="S152" s="83"/>
      <c r="T152" s="83"/>
    </row>
    <row r="153" spans="10:20" ht="30" x14ac:dyDescent="0.5">
      <c r="J153" s="81"/>
      <c r="K153" s="81"/>
      <c r="N153" s="82"/>
      <c r="O153" s="83"/>
      <c r="P153" s="83"/>
      <c r="Q153" s="83"/>
      <c r="R153" s="83"/>
      <c r="S153" s="83"/>
      <c r="T153" s="83"/>
    </row>
    <row r="154" spans="10:20" ht="30" x14ac:dyDescent="0.5">
      <c r="J154" s="81"/>
      <c r="K154" s="81"/>
      <c r="N154" s="82"/>
      <c r="O154" s="83"/>
      <c r="P154" s="83"/>
      <c r="Q154" s="83"/>
      <c r="R154" s="83"/>
      <c r="S154" s="83"/>
      <c r="T154" s="83"/>
    </row>
    <row r="155" spans="10:20" ht="30" x14ac:dyDescent="0.5">
      <c r="J155" s="81"/>
      <c r="K155" s="81"/>
      <c r="N155" s="82"/>
      <c r="O155" s="83"/>
      <c r="P155" s="83"/>
      <c r="Q155" s="83"/>
      <c r="R155" s="83"/>
      <c r="S155" s="83"/>
      <c r="T155" s="83"/>
    </row>
    <row r="156" spans="10:20" ht="30" x14ac:dyDescent="0.5">
      <c r="J156" s="81"/>
      <c r="K156" s="81"/>
      <c r="N156" s="82"/>
      <c r="O156" s="83"/>
      <c r="P156" s="83"/>
      <c r="Q156" s="83"/>
      <c r="R156" s="83"/>
      <c r="S156" s="83"/>
      <c r="T156" s="83"/>
    </row>
    <row r="157" spans="10:20" ht="30" x14ac:dyDescent="0.5">
      <c r="J157" s="81"/>
      <c r="K157" s="81"/>
      <c r="N157" s="82"/>
      <c r="O157" s="83"/>
      <c r="P157" s="83"/>
      <c r="Q157" s="83"/>
      <c r="R157" s="83"/>
      <c r="S157" s="83"/>
      <c r="T157" s="83"/>
    </row>
    <row r="158" spans="10:20" ht="30" x14ac:dyDescent="0.5">
      <c r="J158" s="81"/>
      <c r="K158" s="81"/>
      <c r="N158" s="82"/>
      <c r="O158" s="83"/>
      <c r="P158" s="83"/>
      <c r="Q158" s="83"/>
      <c r="R158" s="83"/>
      <c r="S158" s="83"/>
      <c r="T158" s="83"/>
    </row>
    <row r="159" spans="10:20" ht="30" x14ac:dyDescent="0.5">
      <c r="J159" s="81"/>
      <c r="K159" s="81"/>
      <c r="N159" s="82"/>
      <c r="O159" s="83"/>
      <c r="P159" s="83"/>
      <c r="Q159" s="83"/>
      <c r="R159" s="83"/>
      <c r="S159" s="83"/>
      <c r="T159" s="83"/>
    </row>
    <row r="160" spans="10:20" ht="30" x14ac:dyDescent="0.5">
      <c r="J160" s="81"/>
      <c r="K160" s="81"/>
      <c r="N160" s="82"/>
      <c r="O160" s="83"/>
      <c r="P160" s="83"/>
      <c r="Q160" s="83"/>
      <c r="R160" s="83"/>
      <c r="S160" s="83"/>
      <c r="T160" s="83"/>
    </row>
    <row r="161" spans="10:20" ht="30" x14ac:dyDescent="0.5">
      <c r="J161" s="81"/>
      <c r="K161" s="81"/>
      <c r="N161" s="82"/>
      <c r="O161" s="83"/>
      <c r="P161" s="83"/>
      <c r="Q161" s="83"/>
      <c r="R161" s="83"/>
      <c r="S161" s="83"/>
      <c r="T161" s="83"/>
    </row>
    <row r="162" spans="10:20" ht="30" x14ac:dyDescent="0.5">
      <c r="J162" s="81"/>
      <c r="K162" s="81"/>
      <c r="N162" s="82"/>
      <c r="O162" s="83"/>
      <c r="P162" s="83"/>
      <c r="Q162" s="83"/>
      <c r="R162" s="83"/>
      <c r="S162" s="83"/>
      <c r="T162" s="83"/>
    </row>
    <row r="163" spans="10:20" ht="30" x14ac:dyDescent="0.5">
      <c r="J163" s="81"/>
      <c r="K163" s="81"/>
      <c r="N163" s="82"/>
      <c r="O163" s="83"/>
      <c r="P163" s="83"/>
      <c r="Q163" s="83"/>
      <c r="R163" s="83"/>
      <c r="S163" s="83"/>
      <c r="T163" s="83"/>
    </row>
    <row r="164" spans="10:20" ht="30" x14ac:dyDescent="0.5">
      <c r="J164" s="81"/>
      <c r="K164" s="81"/>
      <c r="N164" s="82"/>
      <c r="O164" s="83"/>
      <c r="P164" s="83"/>
      <c r="Q164" s="83"/>
      <c r="R164" s="83"/>
      <c r="S164" s="83"/>
      <c r="T164" s="83"/>
    </row>
    <row r="165" spans="10:20" ht="30" x14ac:dyDescent="0.5">
      <c r="J165" s="81"/>
      <c r="K165" s="81"/>
      <c r="N165" s="82"/>
      <c r="O165" s="83"/>
      <c r="P165" s="83"/>
      <c r="Q165" s="83"/>
      <c r="R165" s="83"/>
      <c r="S165" s="83"/>
      <c r="T165" s="83"/>
    </row>
    <row r="166" spans="10:20" ht="30" x14ac:dyDescent="0.5">
      <c r="J166" s="81"/>
      <c r="K166" s="81"/>
      <c r="N166" s="82"/>
      <c r="O166" s="83"/>
      <c r="P166" s="83"/>
      <c r="Q166" s="83"/>
      <c r="R166" s="83"/>
      <c r="S166" s="83"/>
      <c r="T166" s="83"/>
    </row>
    <row r="167" spans="10:20" ht="30" x14ac:dyDescent="0.5">
      <c r="J167" s="81"/>
      <c r="K167" s="81"/>
      <c r="N167" s="82"/>
      <c r="O167" s="83"/>
      <c r="P167" s="83"/>
      <c r="Q167" s="83"/>
      <c r="R167" s="83"/>
      <c r="S167" s="83"/>
      <c r="T167" s="83"/>
    </row>
    <row r="168" spans="10:20" ht="30" x14ac:dyDescent="0.5">
      <c r="J168" s="81"/>
      <c r="K168" s="81"/>
      <c r="N168" s="82"/>
      <c r="O168" s="83"/>
      <c r="P168" s="83"/>
      <c r="Q168" s="83"/>
      <c r="R168" s="83"/>
      <c r="S168" s="83"/>
      <c r="T168" s="83"/>
    </row>
    <row r="169" spans="10:20" ht="30" x14ac:dyDescent="0.5">
      <c r="J169" s="81"/>
      <c r="K169" s="81"/>
      <c r="N169" s="82"/>
      <c r="O169" s="83"/>
      <c r="P169" s="83"/>
      <c r="Q169" s="83"/>
      <c r="R169" s="83"/>
      <c r="S169" s="83"/>
      <c r="T169" s="83"/>
    </row>
    <row r="170" spans="10:20" ht="30" x14ac:dyDescent="0.5">
      <c r="J170" s="81"/>
      <c r="K170" s="81"/>
      <c r="N170" s="82"/>
      <c r="O170" s="83"/>
      <c r="P170" s="83"/>
      <c r="Q170" s="83"/>
      <c r="R170" s="83"/>
      <c r="S170" s="83"/>
      <c r="T170" s="83"/>
    </row>
    <row r="171" spans="10:20" ht="30" x14ac:dyDescent="0.5">
      <c r="J171" s="81"/>
      <c r="K171" s="81"/>
      <c r="N171" s="82"/>
      <c r="O171" s="83"/>
      <c r="P171" s="83"/>
      <c r="Q171" s="83"/>
      <c r="R171" s="83"/>
      <c r="S171" s="83"/>
      <c r="T171" s="83"/>
    </row>
    <row r="172" spans="10:20" ht="30" x14ac:dyDescent="0.5">
      <c r="J172" s="81"/>
      <c r="K172" s="81"/>
      <c r="N172" s="82"/>
      <c r="O172" s="83"/>
      <c r="P172" s="83"/>
      <c r="Q172" s="83"/>
      <c r="R172" s="83"/>
      <c r="S172" s="83"/>
      <c r="T172" s="83"/>
    </row>
    <row r="173" spans="10:20" ht="30" x14ac:dyDescent="0.5">
      <c r="J173" s="81"/>
      <c r="K173" s="81"/>
      <c r="N173" s="82"/>
      <c r="O173" s="83"/>
      <c r="P173" s="83"/>
      <c r="Q173" s="83"/>
      <c r="R173" s="83"/>
      <c r="S173" s="83"/>
      <c r="T173" s="83"/>
    </row>
    <row r="174" spans="10:20" x14ac:dyDescent="0.4">
      <c r="N174" s="82"/>
      <c r="O174" s="83"/>
      <c r="P174" s="83"/>
      <c r="Q174" s="83"/>
      <c r="R174" s="83"/>
      <c r="S174" s="83"/>
      <c r="T174" s="83"/>
    </row>
    <row r="175" spans="10:20" x14ac:dyDescent="0.4">
      <c r="N175" s="82"/>
      <c r="O175" s="83"/>
      <c r="P175" s="83"/>
      <c r="Q175" s="83"/>
      <c r="R175" s="83"/>
      <c r="S175" s="83"/>
      <c r="T175" s="83"/>
    </row>
    <row r="176" spans="10:20" x14ac:dyDescent="0.4">
      <c r="N176" s="82"/>
      <c r="O176" s="83"/>
      <c r="P176" s="83"/>
      <c r="Q176" s="83"/>
      <c r="R176" s="83"/>
      <c r="S176" s="83"/>
      <c r="T176" s="83"/>
    </row>
    <row r="177" spans="14:20" x14ac:dyDescent="0.4">
      <c r="N177" s="82"/>
      <c r="O177" s="83"/>
      <c r="P177" s="83"/>
      <c r="Q177" s="83"/>
      <c r="R177" s="83"/>
      <c r="S177" s="83"/>
      <c r="T177" s="83"/>
    </row>
    <row r="178" spans="14:20" x14ac:dyDescent="0.4">
      <c r="N178" s="82"/>
      <c r="O178" s="83"/>
      <c r="P178" s="83"/>
      <c r="Q178" s="83"/>
      <c r="R178" s="83"/>
      <c r="S178" s="83"/>
      <c r="T178" s="83"/>
    </row>
    <row r="179" spans="14:20" x14ac:dyDescent="0.4">
      <c r="N179" s="82"/>
      <c r="O179" s="83"/>
      <c r="P179" s="83"/>
      <c r="Q179" s="83"/>
      <c r="R179" s="83"/>
      <c r="S179" s="83"/>
      <c r="T179" s="83"/>
    </row>
    <row r="180" spans="14:20" x14ac:dyDescent="0.4">
      <c r="N180" s="82"/>
      <c r="O180" s="83"/>
      <c r="P180" s="83"/>
      <c r="Q180" s="83"/>
      <c r="R180" s="83"/>
      <c r="S180" s="83"/>
      <c r="T180" s="83"/>
    </row>
    <row r="181" spans="14:20" x14ac:dyDescent="0.4">
      <c r="N181" s="82"/>
      <c r="O181" s="83"/>
      <c r="P181" s="83"/>
      <c r="Q181" s="83"/>
      <c r="R181" s="83"/>
      <c r="S181" s="83"/>
      <c r="T181" s="83"/>
    </row>
    <row r="182" spans="14:20" x14ac:dyDescent="0.4">
      <c r="N182" s="82"/>
      <c r="O182" s="83"/>
      <c r="P182" s="83"/>
      <c r="Q182" s="83"/>
      <c r="R182" s="83"/>
      <c r="S182" s="83"/>
      <c r="T182" s="83"/>
    </row>
    <row r="183" spans="14:20" x14ac:dyDescent="0.4">
      <c r="N183" s="82"/>
      <c r="O183" s="83"/>
      <c r="P183" s="83"/>
      <c r="Q183" s="83"/>
      <c r="R183" s="83"/>
      <c r="S183" s="83"/>
      <c r="T183" s="83"/>
    </row>
    <row r="184" spans="14:20" x14ac:dyDescent="0.4">
      <c r="N184" s="82"/>
      <c r="O184" s="83"/>
      <c r="P184" s="83"/>
      <c r="Q184" s="83"/>
      <c r="R184" s="83"/>
      <c r="S184" s="83"/>
      <c r="T184" s="83"/>
    </row>
    <row r="185" spans="14:20" x14ac:dyDescent="0.4">
      <c r="N185" s="82"/>
      <c r="O185" s="83"/>
      <c r="P185" s="83"/>
      <c r="Q185" s="83"/>
      <c r="R185" s="83"/>
      <c r="S185" s="83"/>
      <c r="T185" s="83"/>
    </row>
    <row r="186" spans="14:20" x14ac:dyDescent="0.4">
      <c r="N186" s="82"/>
      <c r="O186" s="83"/>
      <c r="P186" s="83"/>
      <c r="Q186" s="83"/>
      <c r="R186" s="83"/>
      <c r="S186" s="83"/>
      <c r="T186" s="83"/>
    </row>
    <row r="187" spans="14:20" x14ac:dyDescent="0.4">
      <c r="N187" s="82"/>
      <c r="O187" s="83"/>
      <c r="P187" s="83"/>
      <c r="Q187" s="83"/>
      <c r="R187" s="83"/>
      <c r="S187" s="83"/>
      <c r="T187" s="83"/>
    </row>
    <row r="188" spans="14:20" x14ac:dyDescent="0.4">
      <c r="N188" s="82"/>
      <c r="O188" s="83"/>
      <c r="P188" s="83"/>
      <c r="Q188" s="83"/>
      <c r="R188" s="83"/>
      <c r="S188" s="83"/>
      <c r="T188" s="83"/>
    </row>
    <row r="189" spans="14:20" x14ac:dyDescent="0.4">
      <c r="N189" s="82"/>
      <c r="O189" s="83"/>
      <c r="P189" s="83"/>
      <c r="Q189" s="83"/>
      <c r="R189" s="83"/>
      <c r="S189" s="83"/>
      <c r="T189" s="83"/>
    </row>
    <row r="190" spans="14:20" x14ac:dyDescent="0.4">
      <c r="N190" s="82"/>
      <c r="O190" s="83"/>
      <c r="P190" s="83"/>
      <c r="Q190" s="83"/>
      <c r="R190" s="83"/>
      <c r="S190" s="83"/>
      <c r="T190" s="83"/>
    </row>
    <row r="191" spans="14:20" x14ac:dyDescent="0.4">
      <c r="N191" s="82"/>
      <c r="O191" s="83"/>
      <c r="P191" s="83"/>
      <c r="Q191" s="83"/>
      <c r="R191" s="83"/>
      <c r="S191" s="83"/>
      <c r="T191" s="83"/>
    </row>
    <row r="192" spans="14:20" x14ac:dyDescent="0.4">
      <c r="N192" s="82"/>
      <c r="O192" s="83"/>
      <c r="P192" s="83"/>
      <c r="Q192" s="83"/>
      <c r="R192" s="83"/>
      <c r="S192" s="83"/>
      <c r="T192" s="83"/>
    </row>
    <row r="193" spans="14:20" x14ac:dyDescent="0.4">
      <c r="N193" s="82"/>
      <c r="O193" s="83"/>
      <c r="P193" s="83"/>
      <c r="Q193" s="83"/>
      <c r="R193" s="83"/>
      <c r="S193" s="83"/>
      <c r="T193" s="83"/>
    </row>
    <row r="194" spans="14:20" x14ac:dyDescent="0.4">
      <c r="N194" s="82"/>
      <c r="O194" s="83"/>
      <c r="P194" s="83"/>
      <c r="Q194" s="83"/>
      <c r="R194" s="83"/>
      <c r="S194" s="83"/>
      <c r="T194" s="83"/>
    </row>
    <row r="195" spans="14:20" x14ac:dyDescent="0.4">
      <c r="N195" s="82"/>
      <c r="O195" s="83"/>
      <c r="P195" s="83"/>
      <c r="Q195" s="83"/>
      <c r="R195" s="83"/>
      <c r="S195" s="83"/>
      <c r="T195" s="83"/>
    </row>
    <row r="196" spans="14:20" x14ac:dyDescent="0.4">
      <c r="N196" s="82"/>
      <c r="O196" s="83"/>
      <c r="P196" s="83"/>
      <c r="Q196" s="83"/>
      <c r="R196" s="83"/>
      <c r="S196" s="83"/>
      <c r="T196" s="83"/>
    </row>
    <row r="197" spans="14:20" x14ac:dyDescent="0.4">
      <c r="N197" s="82"/>
      <c r="O197" s="83"/>
      <c r="P197" s="83"/>
      <c r="Q197" s="83"/>
      <c r="R197" s="83"/>
      <c r="S197" s="83"/>
      <c r="T197" s="83"/>
    </row>
    <row r="198" spans="14:20" x14ac:dyDescent="0.4">
      <c r="N198" s="82"/>
      <c r="O198" s="83"/>
      <c r="P198" s="83"/>
      <c r="Q198" s="83"/>
      <c r="R198" s="83"/>
      <c r="S198" s="83"/>
      <c r="T198" s="83"/>
    </row>
    <row r="199" spans="14:20" x14ac:dyDescent="0.4">
      <c r="N199" s="82"/>
      <c r="O199" s="83"/>
      <c r="P199" s="83"/>
      <c r="Q199" s="83"/>
      <c r="R199" s="83"/>
      <c r="S199" s="83"/>
      <c r="T199" s="83"/>
    </row>
    <row r="200" spans="14:20" x14ac:dyDescent="0.4">
      <c r="N200" s="82"/>
      <c r="O200" s="83"/>
      <c r="P200" s="83"/>
      <c r="Q200" s="83"/>
      <c r="R200" s="83"/>
      <c r="S200" s="83"/>
      <c r="T200" s="83"/>
    </row>
    <row r="201" spans="14:20" x14ac:dyDescent="0.4">
      <c r="N201" s="82"/>
      <c r="O201" s="83"/>
      <c r="P201" s="83"/>
      <c r="Q201" s="83"/>
      <c r="R201" s="83"/>
      <c r="S201" s="83"/>
      <c r="T201" s="83"/>
    </row>
    <row r="202" spans="14:20" x14ac:dyDescent="0.4">
      <c r="N202" s="82"/>
      <c r="O202" s="83"/>
      <c r="P202" s="83"/>
      <c r="Q202" s="83"/>
      <c r="R202" s="83"/>
      <c r="S202" s="83"/>
      <c r="T202" s="83"/>
    </row>
    <row r="203" spans="14:20" x14ac:dyDescent="0.4">
      <c r="N203" s="82"/>
      <c r="O203" s="83"/>
      <c r="P203" s="83"/>
      <c r="Q203" s="83"/>
      <c r="R203" s="83"/>
      <c r="S203" s="83"/>
      <c r="T203" s="83"/>
    </row>
    <row r="204" spans="14:20" x14ac:dyDescent="0.4">
      <c r="N204" s="82"/>
      <c r="O204" s="83"/>
      <c r="P204" s="83"/>
      <c r="Q204" s="83"/>
      <c r="R204" s="83"/>
      <c r="S204" s="83"/>
      <c r="T204" s="83"/>
    </row>
    <row r="205" spans="14:20" x14ac:dyDescent="0.4">
      <c r="N205" s="82"/>
      <c r="O205" s="83"/>
      <c r="P205" s="83"/>
      <c r="Q205" s="83"/>
      <c r="R205" s="83"/>
      <c r="S205" s="83"/>
      <c r="T205" s="83"/>
    </row>
    <row r="206" spans="14:20" x14ac:dyDescent="0.4">
      <c r="N206" s="82"/>
      <c r="O206" s="83"/>
      <c r="P206" s="83"/>
      <c r="Q206" s="83"/>
      <c r="R206" s="83"/>
      <c r="S206" s="83"/>
      <c r="T206" s="83"/>
    </row>
    <row r="207" spans="14:20" x14ac:dyDescent="0.4">
      <c r="N207" s="82"/>
      <c r="O207" s="83"/>
      <c r="P207" s="83"/>
      <c r="Q207" s="83"/>
      <c r="R207" s="83"/>
      <c r="S207" s="83"/>
      <c r="T207" s="83"/>
    </row>
    <row r="208" spans="14:20" x14ac:dyDescent="0.4">
      <c r="N208" s="82"/>
      <c r="O208" s="83"/>
      <c r="P208" s="83"/>
      <c r="Q208" s="83"/>
      <c r="R208" s="83"/>
      <c r="S208" s="83"/>
      <c r="T208" s="83"/>
    </row>
    <row r="209" spans="14:20" x14ac:dyDescent="0.4">
      <c r="N209" s="82"/>
      <c r="O209" s="83"/>
      <c r="P209" s="83"/>
      <c r="Q209" s="83"/>
      <c r="R209" s="83"/>
      <c r="S209" s="83"/>
      <c r="T209" s="83"/>
    </row>
    <row r="210" spans="14:20" x14ac:dyDescent="0.4">
      <c r="N210" s="82"/>
      <c r="O210" s="83"/>
      <c r="P210" s="83"/>
      <c r="Q210" s="83"/>
      <c r="R210" s="83"/>
      <c r="S210" s="83"/>
      <c r="T210" s="83"/>
    </row>
    <row r="211" spans="14:20" x14ac:dyDescent="0.4">
      <c r="N211" s="82"/>
      <c r="O211" s="83"/>
      <c r="P211" s="83"/>
      <c r="Q211" s="83"/>
      <c r="R211" s="83"/>
      <c r="S211" s="83"/>
      <c r="T211" s="83"/>
    </row>
    <row r="212" spans="14:20" x14ac:dyDescent="0.4">
      <c r="N212" s="82"/>
      <c r="O212" s="83"/>
      <c r="P212" s="83"/>
      <c r="Q212" s="83"/>
      <c r="R212" s="83"/>
      <c r="S212" s="83"/>
      <c r="T212" s="83"/>
    </row>
    <row r="213" spans="14:20" x14ac:dyDescent="0.4">
      <c r="N213" s="82"/>
      <c r="O213" s="83"/>
      <c r="P213" s="83"/>
      <c r="Q213" s="83"/>
      <c r="R213" s="83"/>
      <c r="S213" s="83"/>
      <c r="T213" s="83"/>
    </row>
    <row r="214" spans="14:20" x14ac:dyDescent="0.4">
      <c r="N214" s="82"/>
      <c r="O214" s="83"/>
      <c r="P214" s="83"/>
      <c r="Q214" s="83"/>
      <c r="R214" s="83"/>
      <c r="S214" s="83"/>
      <c r="T214" s="83"/>
    </row>
  </sheetData>
  <mergeCells count="26">
    <mergeCell ref="A31:L31"/>
    <mergeCell ref="A22:B23"/>
    <mergeCell ref="G22:J23"/>
    <mergeCell ref="K22:K23"/>
    <mergeCell ref="L22:L23"/>
    <mergeCell ref="A28:B30"/>
    <mergeCell ref="C28:D28"/>
    <mergeCell ref="K28:L28"/>
    <mergeCell ref="G29:I29"/>
    <mergeCell ref="K29:L29"/>
    <mergeCell ref="G30:I30"/>
    <mergeCell ref="G7:J8"/>
    <mergeCell ref="K7:K8"/>
    <mergeCell ref="L7:L8"/>
    <mergeCell ref="O7:S7"/>
    <mergeCell ref="G15:J16"/>
    <mergeCell ref="K15:K16"/>
    <mergeCell ref="L15:L16"/>
    <mergeCell ref="K30:L30"/>
    <mergeCell ref="H1:L1"/>
    <mergeCell ref="H2:H3"/>
    <mergeCell ref="C4:D4"/>
    <mergeCell ref="E4:H4"/>
    <mergeCell ref="C5:D5"/>
    <mergeCell ref="E5:H5"/>
    <mergeCell ref="I5:J5"/>
  </mergeCells>
  <conditionalFormatting sqref="A9:A14 A17:A21 A24:A27">
    <cfRule type="cellIs" dxfId="85" priority="2" stopIfTrue="1" operator="greaterThan">
      <formula>0</formula>
    </cfRule>
  </conditionalFormatting>
  <conditionalFormatting sqref="K3:K4 E4:H6 G28 G29:I29">
    <cfRule type="cellIs" dxfId="84" priority="1" stopIfTrue="1" operator="equal">
      <formula>0</formula>
    </cfRule>
  </conditionalFormatting>
  <conditionalFormatting sqref="S10">
    <cfRule type="expression" dxfId="83" priority="4" stopIfTrue="1">
      <formula>$S$10&lt;&gt;$T$9</formula>
    </cfRule>
  </conditionalFormatting>
  <conditionalFormatting sqref="S25">
    <cfRule type="expression" dxfId="82" priority="18" stopIfTrue="1">
      <formula>T24&lt;&gt;S25</formula>
    </cfRule>
  </conditionalFormatting>
  <conditionalFormatting sqref="T9 T24">
    <cfRule type="expression" dxfId="81" priority="3" stopIfTrue="1">
      <formula>S10&lt;&gt;T9</formula>
    </cfRule>
  </conditionalFormatting>
  <conditionalFormatting sqref="T17 S18">
    <cfRule type="expression" dxfId="80" priority="10" stopIfTrue="1">
      <formula>$S$18&lt;&gt;$T$17</formula>
    </cfRule>
  </conditionalFormatting>
  <conditionalFormatting sqref="U9 S11">
    <cfRule type="expression" dxfId="79" priority="5" stopIfTrue="1">
      <formula>$U$9&lt;&gt;$S$11</formula>
    </cfRule>
  </conditionalFormatting>
  <conditionalFormatting sqref="U10 T11">
    <cfRule type="expression" dxfId="78" priority="7" stopIfTrue="1">
      <formula>$U$10&lt;&gt;$T$11</formula>
    </cfRule>
  </conditionalFormatting>
  <conditionalFormatting sqref="U17 S19">
    <cfRule type="expression" dxfId="77" priority="11" stopIfTrue="1">
      <formula>$U$17&lt;&gt;$S$19</formula>
    </cfRule>
  </conditionalFormatting>
  <conditionalFormatting sqref="U18 T19">
    <cfRule type="expression" dxfId="76" priority="13" stopIfTrue="1">
      <formula>$U$18&lt;&gt;$T$19</formula>
    </cfRule>
  </conditionalFormatting>
  <conditionalFormatting sqref="U24 S26">
    <cfRule type="expression" dxfId="75" priority="16" stopIfTrue="1">
      <formula>$U$24&lt;&gt;$S$26</formula>
    </cfRule>
  </conditionalFormatting>
  <conditionalFormatting sqref="U25 T26">
    <cfRule type="expression" dxfId="74" priority="19" stopIfTrue="1">
      <formula>$U$25&lt;&gt;$T$26</formula>
    </cfRule>
  </conditionalFormatting>
  <conditionalFormatting sqref="V9 S12:S14">
    <cfRule type="expression" dxfId="73" priority="6" stopIfTrue="1">
      <formula>$V$9&lt;&gt;$S$12</formula>
    </cfRule>
  </conditionalFormatting>
  <conditionalFormatting sqref="V10 T12:T14">
    <cfRule type="expression" dxfId="72" priority="8" stopIfTrue="1">
      <formula>$V$10&lt;&gt;$T$12</formula>
    </cfRule>
  </conditionalFormatting>
  <conditionalFormatting sqref="V11 U12:U14">
    <cfRule type="expression" dxfId="71" priority="9" stopIfTrue="1">
      <formula>$V$11&lt;&gt;$U$12</formula>
    </cfRule>
  </conditionalFormatting>
  <conditionalFormatting sqref="V17 S20:S21">
    <cfRule type="expression" dxfId="70" priority="12" stopIfTrue="1">
      <formula>$V$17&lt;&gt;$S$20</formula>
    </cfRule>
  </conditionalFormatting>
  <conditionalFormatting sqref="V18 T20:T21">
    <cfRule type="expression" dxfId="69" priority="14" stopIfTrue="1">
      <formula>$V$18&lt;&gt;$T$20</formula>
    </cfRule>
  </conditionalFormatting>
  <conditionalFormatting sqref="V19 U20:U21">
    <cfRule type="expression" dxfId="68" priority="15" stopIfTrue="1">
      <formula>$V$19&lt;&gt;$U$20</formula>
    </cfRule>
  </conditionalFormatting>
  <conditionalFormatting sqref="V24 S27">
    <cfRule type="expression" dxfId="67" priority="17" stopIfTrue="1">
      <formula>$V$24&lt;&gt;$S$27</formula>
    </cfRule>
  </conditionalFormatting>
  <conditionalFormatting sqref="V25 T27">
    <cfRule type="expression" dxfId="66" priority="20" stopIfTrue="1">
      <formula>$V$25&lt;&gt;$T$27</formula>
    </cfRule>
  </conditionalFormatting>
  <conditionalFormatting sqref="V26 U27">
    <cfRule type="expression" dxfId="65" priority="21" stopIfTrue="1">
      <formula>$V$26&lt;&gt;$U$27</formula>
    </cfRule>
  </conditionalFormatting>
  <printOptions horizontalCentered="1" gridLinesSet="0"/>
  <pageMargins left="0.15748031496062992" right="0.15748031496062992" top="1.0236220472440944" bottom="0.19685039370078741" header="7.874015748031496E-2" footer="0.47244094488188981"/>
  <pageSetup paperSize="9" scale="39" orientation="portrait" horizontalDpi="1200" verticalDpi="1200"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B93A6-4BBD-41A2-B4C5-DAEF3B443E63}">
  <sheetPr codeName="List22"/>
  <dimension ref="A1:IU213"/>
  <sheetViews>
    <sheetView showGridLines="0" showZeros="0" topLeftCell="A16" zoomScale="50" zoomScaleNormal="50" workbookViewId="0">
      <selection activeCell="AK21" sqref="AK21"/>
    </sheetView>
  </sheetViews>
  <sheetFormatPr defaultColWidth="15.33203125" defaultRowHeight="21" x14ac:dyDescent="0.4"/>
  <cols>
    <col min="1" max="1" width="3" style="79" customWidth="1"/>
    <col min="2" max="2" width="5.5546875" style="79" customWidth="1"/>
    <col min="3" max="3" width="10.33203125" style="79" customWidth="1"/>
    <col min="4" max="4" width="47.5546875" style="79" customWidth="1"/>
    <col min="5" max="5" width="28.5546875" style="79" customWidth="1"/>
    <col min="6" max="6" width="19.33203125" style="79" customWidth="1"/>
    <col min="7" max="10" width="18.5546875" style="79" customWidth="1"/>
    <col min="11" max="11" width="14.33203125" style="79" customWidth="1"/>
    <col min="12" max="12" width="16" style="79" customWidth="1"/>
    <col min="13" max="13" width="5" style="80" customWidth="1"/>
    <col min="14" max="14" width="14.44140625" style="5" hidden="1" customWidth="1"/>
    <col min="15" max="15" width="10.88671875" style="5" hidden="1" customWidth="1"/>
    <col min="16" max="16" width="24.44140625" style="5" hidden="1" customWidth="1"/>
    <col min="17" max="17" width="20.5546875" style="5" hidden="1" customWidth="1"/>
    <col min="18" max="23" width="14.5546875" style="5" hidden="1" customWidth="1"/>
    <col min="24" max="24" width="10.88671875" style="5" hidden="1" customWidth="1"/>
    <col min="25" max="25" width="24.6640625" style="5" hidden="1" customWidth="1"/>
    <col min="26" max="26" width="20.44140625" style="5" hidden="1" customWidth="1"/>
    <col min="27" max="30" width="15.33203125" style="5" hidden="1" customWidth="1"/>
    <col min="31" max="32" width="15" style="5" hidden="1" customWidth="1"/>
    <col min="33" max="34" width="15.33203125" style="5" hidden="1" customWidth="1"/>
    <col min="35"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v>1</v>
      </c>
      <c r="L2" s="8"/>
      <c r="N2" s="3"/>
      <c r="O2" s="9" t="str">
        <f>'[3]vnos podatkov'!$A$6</f>
        <v>OP 8-11 - MIDI TENIS</v>
      </c>
      <c r="P2" s="10"/>
      <c r="Q2" s="10"/>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33">
        <f>'[3]vnos podatkov'!$A$8</f>
        <v>0</v>
      </c>
      <c r="L3" s="134"/>
      <c r="N3" s="3"/>
      <c r="O3" s="13">
        <f>'[3]vnos podatkov'!$A$8</f>
        <v>0</v>
      </c>
      <c r="P3" s="13">
        <f>'[3]vnos podatkov'!$B$8</f>
        <v>0</v>
      </c>
      <c r="Q3" s="13" t="str">
        <f>'[3]vnos podatkov'!$A$10</f>
        <v>11./12.04.2026</v>
      </c>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t="str">
        <f>'[3]vnos podatkov'!$C$10</f>
        <v>TK KOPER</v>
      </c>
      <c r="G4" s="428" t="str">
        <f>'[3]vnos podatkov'!$C$10</f>
        <v>TK KOPER</v>
      </c>
      <c r="H4" s="428" t="str">
        <f>'[3]vnos podatkov'!$C$10</f>
        <v>TK KOPER</v>
      </c>
      <c r="I4" s="14" t="s">
        <v>6</v>
      </c>
      <c r="J4" s="15"/>
      <c r="K4" s="15"/>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'[3]vnos podatkov'!$A$6</f>
        <v>OP 8-11 - MIDI TENIS</v>
      </c>
      <c r="F5" s="427"/>
      <c r="G5" s="428"/>
      <c r="H5" s="428"/>
      <c r="I5" s="429" t="s">
        <v>46</v>
      </c>
      <c r="J5" s="429"/>
      <c r="K5" s="18"/>
      <c r="L5" s="135"/>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67.5" customHeight="1" thickBot="1" x14ac:dyDescent="0.85">
      <c r="A7" s="1"/>
      <c r="B7" s="438" t="s">
        <v>47</v>
      </c>
      <c r="C7" s="439"/>
      <c r="D7" s="440"/>
      <c r="E7" s="23"/>
      <c r="F7" s="24"/>
      <c r="G7" s="422"/>
      <c r="H7" s="422"/>
      <c r="I7" s="422"/>
      <c r="J7" s="422"/>
      <c r="K7" s="423" t="s">
        <v>10</v>
      </c>
      <c r="L7" s="423" t="s">
        <v>11</v>
      </c>
      <c r="M7" s="80"/>
      <c r="N7" s="25"/>
      <c r="O7" s="430" t="s">
        <v>12</v>
      </c>
      <c r="P7" s="431"/>
      <c r="Q7" s="431"/>
      <c r="R7" s="431"/>
      <c r="S7" s="432"/>
      <c r="T7" s="136"/>
      <c r="U7" s="136"/>
      <c r="V7" s="136"/>
      <c r="W7" s="136"/>
      <c r="X7" s="136"/>
      <c r="Y7" s="136"/>
      <c r="Z7" s="136"/>
      <c r="AA7" s="136"/>
      <c r="AB7" s="136"/>
      <c r="AC7" s="136"/>
      <c r="AD7" s="136"/>
      <c r="AE7" s="136"/>
      <c r="AF7" s="136"/>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K8" s="423"/>
      <c r="L8" s="423"/>
      <c r="M8" s="80"/>
      <c r="N8" s="28"/>
      <c r="O8" s="29" t="s">
        <v>13</v>
      </c>
      <c r="P8" s="29" t="s">
        <v>14</v>
      </c>
      <c r="Q8" s="29" t="s">
        <v>15</v>
      </c>
      <c r="R8" s="29" t="s">
        <v>16</v>
      </c>
      <c r="S8" s="30"/>
      <c r="T8" s="30"/>
      <c r="U8" s="30"/>
      <c r="V8" s="30"/>
      <c r="W8" s="137"/>
      <c r="X8" s="29" t="s">
        <v>13</v>
      </c>
      <c r="Y8" s="29" t="s">
        <v>14</v>
      </c>
      <c r="Z8" s="29" t="s">
        <v>15</v>
      </c>
      <c r="AA8" s="29" t="s">
        <v>16</v>
      </c>
      <c r="AB8" s="137"/>
      <c r="AC8" s="137"/>
      <c r="AD8" s="137"/>
      <c r="AE8" s="137"/>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69" customHeight="1" x14ac:dyDescent="0.5">
      <c r="A9" s="33">
        <v>1</v>
      </c>
      <c r="B9" s="34">
        <v>1</v>
      </c>
      <c r="C9" s="35" t="str">
        <f>UPPER(IF($A9="","",VLOOKUP($A9,'[3]ž round robin žrebna lista'!$A$7:$R$128,2)))</f>
        <v/>
      </c>
      <c r="D9" s="36" t="str">
        <f>UPPER(IF($A9="","",VLOOKUP($A9,'[3]ž round robin žrebna lista'!$A$7:$R$128,3)))</f>
        <v>DEŽMAN</v>
      </c>
      <c r="E9" s="36" t="str">
        <f>PROPER(IF($A9="","",VLOOKUP($A9,'[3]ž round robin žrebna lista'!$A$7:$R$128,4)))</f>
        <v>Eva</v>
      </c>
      <c r="F9" s="37" t="str">
        <f>UPPER(IF($A9="","",VLOOKUP($A9,'[3]ž round robin žrebna lista'!$A$7:$R$128,5)))</f>
        <v>OTOČE</v>
      </c>
      <c r="G9" s="38"/>
      <c r="H9" s="39" t="s">
        <v>210</v>
      </c>
      <c r="I9" s="39" t="s">
        <v>206</v>
      </c>
      <c r="J9" s="39" t="s">
        <v>211</v>
      </c>
      <c r="K9" s="40">
        <v>3</v>
      </c>
      <c r="L9" s="40">
        <v>1</v>
      </c>
      <c r="M9" s="80">
        <f>IF($A9="","",VLOOKUP($A9,'[3]ž round robin žrebna lista'!$A$7:$R$128,14))</f>
        <v>0</v>
      </c>
      <c r="N9" s="4">
        <v>1</v>
      </c>
      <c r="O9" s="42" t="str">
        <f>UPPER(IF($A9="","",VLOOKUP($A9,'[3]ž round robin žrebna lista'!$A$7:$R$128,2)))</f>
        <v/>
      </c>
      <c r="P9" s="42" t="str">
        <f>UPPER(IF($A9="","",VLOOKUP($A9,'[3]ž round robin žrebna lista'!$A$7:$R$128,3)))</f>
        <v>DEŽMAN</v>
      </c>
      <c r="Q9" s="42" t="str">
        <f>PROPER(IF($A9="","",VLOOKUP($A9,'[3]ž round robin žrebna lista'!$A$7:$R$128,4)))</f>
        <v>Eva</v>
      </c>
      <c r="R9" s="42" t="str">
        <f>UPPER(IF($A9="","",VLOOKUP($A9,'[3]ž round robin žrebna lista'!$A$7:$R$128,5)))</f>
        <v>OTOČE</v>
      </c>
      <c r="S9" s="138"/>
      <c r="T9" s="44"/>
      <c r="U9" s="44"/>
      <c r="V9" s="44"/>
      <c r="W9" s="4">
        <v>1</v>
      </c>
      <c r="X9" s="42" t="str">
        <f>UPPER(IF($A9="","",VLOOKUP($A9,'[3]ž round robin žrebna lista'!$A$7:$R$128,2)))</f>
        <v/>
      </c>
      <c r="Y9" s="42" t="str">
        <f>UPPER(IF($A9="","",VLOOKUP($A9,'[3]ž round robin žrebna lista'!$A$7:$R$128,3)))</f>
        <v>DEŽMAN</v>
      </c>
      <c r="Z9" s="42" t="str">
        <f>PROPER(IF($A9="","",VLOOKUP($A9,'[3]ž round robin žrebna lista'!$A$7:$R$128,4)))</f>
        <v>Eva</v>
      </c>
      <c r="AA9" s="42" t="str">
        <f>UPPER(IF($A9="","",VLOOKUP($A9,'[3]ž round robin žrebna lista'!$A$7:$R$128,5)))</f>
        <v>OTOČE</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69" customHeight="1" x14ac:dyDescent="0.5">
      <c r="A10" s="33">
        <v>9</v>
      </c>
      <c r="B10" s="34">
        <v>2</v>
      </c>
      <c r="C10" s="35" t="str">
        <f>UPPER(IF($A10="","",VLOOKUP($A10,'[3]ž round robin žrebna lista'!$A$7:$R$128,2)))</f>
        <v/>
      </c>
      <c r="D10" s="36" t="str">
        <f>UPPER(IF($A10="","",VLOOKUP($A10,'[3]ž round robin žrebna lista'!$A$7:$R$128,3)))</f>
        <v>KÜSSEL</v>
      </c>
      <c r="E10" s="36" t="str">
        <f>PROPER(IF($A10="","",VLOOKUP($A10,'[3]ž round robin žrebna lista'!$A$7:$R$128,4)))</f>
        <v>Gaia</v>
      </c>
      <c r="F10" s="37" t="str">
        <f>UPPER(IF($A10="","",VLOOKUP($A10,'[3]ž round robin žrebna lista'!$A$7:$R$128,5)))</f>
        <v>IZOLA</v>
      </c>
      <c r="G10" s="39" t="s">
        <v>212</v>
      </c>
      <c r="H10" s="38"/>
      <c r="I10" s="39" t="s">
        <v>214</v>
      </c>
      <c r="J10" s="39" t="s">
        <v>248</v>
      </c>
      <c r="K10" s="40" t="s">
        <v>218</v>
      </c>
      <c r="L10" s="40">
        <v>4</v>
      </c>
      <c r="M10" s="80">
        <f>IF($A10="","",VLOOKUP($A10,'[3]ž round robin žrebna lista'!$A$7:$R$128,14))</f>
        <v>0</v>
      </c>
      <c r="N10" s="4">
        <v>2</v>
      </c>
      <c r="O10" s="42" t="str">
        <f>UPPER(IF($A10="","",VLOOKUP($A10,'[3]ž round robin žrebna lista'!$A$7:$R$128,2)))</f>
        <v/>
      </c>
      <c r="P10" s="42" t="str">
        <f>UPPER(IF($A10="","",VLOOKUP($A10,'[3]ž round robin žrebna lista'!$A$7:$R$128,3)))</f>
        <v>KÜSSEL</v>
      </c>
      <c r="Q10" s="42" t="str">
        <f>PROPER(IF($A10="","",VLOOKUP($A10,'[3]ž round robin žrebna lista'!$A$7:$R$128,4)))</f>
        <v>Gaia</v>
      </c>
      <c r="R10" s="42" t="str">
        <f>UPPER(IF($A10="","",VLOOKUP($A10,'[3]ž round robin žrebna lista'!$A$7:$R$128,5)))</f>
        <v>IZOLA</v>
      </c>
      <c r="S10" s="44"/>
      <c r="T10" s="138"/>
      <c r="U10" s="44"/>
      <c r="V10" s="44"/>
      <c r="W10" s="4">
        <v>2</v>
      </c>
      <c r="X10" s="42" t="str">
        <f>UPPER(IF($A10="","",VLOOKUP($A10,'[3]ž round robin žrebna lista'!$A$7:$R$128,2)))</f>
        <v/>
      </c>
      <c r="Y10" s="42" t="str">
        <f>UPPER(IF($A10="","",VLOOKUP($A10,'[3]ž round robin žrebna lista'!$A$7:$R$128,3)))</f>
        <v>KÜSSEL</v>
      </c>
      <c r="Z10" s="42" t="str">
        <f>PROPER(IF($A10="","",VLOOKUP($A10,'[3]ž round robin žrebna lista'!$A$7:$R$128,4)))</f>
        <v>Gaia</v>
      </c>
      <c r="AA10" s="42" t="str">
        <f>UPPER(IF($A10="","",VLOOKUP($A10,'[3]ž round robin žrebna lista'!$A$7:$R$128,5)))</f>
        <v>IZOLA</v>
      </c>
      <c r="AB10" s="44" t="str">
        <f>IF(S10="","",IF(S10="1bb","1bb",IF(S10="2bb","2bb",IF(S10=1,0,M9))))</f>
        <v/>
      </c>
      <c r="AC10" s="43"/>
      <c r="AD10" s="44" t="str">
        <f>IF(U10="","",IF(U10="2bb","2bb",IF(U10="3bb","3bb",IF(U10=2,M11,0))))</f>
        <v/>
      </c>
      <c r="AE10" s="44" t="str">
        <f>IF(V10="","",IF(V10="2bb","2bb",IF(V10="4bb","4bb",IF(V10=2,M12,0))))</f>
        <v/>
      </c>
      <c r="AF10" s="45">
        <f>SUM(AC10:AE10)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69" customHeight="1" x14ac:dyDescent="0.5">
      <c r="A11" s="33">
        <v>10</v>
      </c>
      <c r="B11" s="46">
        <v>3</v>
      </c>
      <c r="C11" s="35" t="str">
        <f>UPPER(IF($A11="","",VLOOKUP($A11,'[3]ž round robin žrebna lista'!$A$7:$R$128,2)))</f>
        <v/>
      </c>
      <c r="D11" s="36" t="str">
        <f>UPPER(IF($A11="","",VLOOKUP($A11,'[3]ž round robin žrebna lista'!$A$7:$R$128,3)))</f>
        <v>LIPIČ</v>
      </c>
      <c r="E11" s="36" t="str">
        <f>PROPER(IF($A11="","",VLOOKUP($A11,'[3]ž round robin žrebna lista'!$A$7:$R$128,4)))</f>
        <v>Gaja</v>
      </c>
      <c r="F11" s="37" t="s">
        <v>183</v>
      </c>
      <c r="G11" s="39" t="s">
        <v>216</v>
      </c>
      <c r="H11" s="39" t="s">
        <v>211</v>
      </c>
      <c r="I11" s="38"/>
      <c r="J11" s="39" t="s">
        <v>214</v>
      </c>
      <c r="K11" s="40">
        <v>1</v>
      </c>
      <c r="L11" s="40">
        <v>3</v>
      </c>
      <c r="M11" s="80">
        <f>IF($A11="","",VLOOKUP($A11,'[3]ž round robin žrebna lista'!$A$7:$R$128,14))</f>
        <v>0</v>
      </c>
      <c r="N11" s="4">
        <v>3</v>
      </c>
      <c r="O11" s="42" t="str">
        <f>UPPER(IF($A11="","",VLOOKUP($A11,'[3]ž round robin žrebna lista'!$A$7:$R$128,2)))</f>
        <v/>
      </c>
      <c r="P11" s="42" t="str">
        <f>UPPER(IF($A11="","",VLOOKUP($A11,'[3]ž round robin žrebna lista'!$A$7:$R$128,3)))</f>
        <v>LIPIČ</v>
      </c>
      <c r="Q11" s="42" t="str">
        <f>PROPER(IF($A11="","",VLOOKUP($A11,'[3]ž round robin žrebna lista'!$A$7:$R$128,4)))</f>
        <v>Gaja</v>
      </c>
      <c r="R11" s="42" t="str">
        <f>UPPER(IF($A11="","",VLOOKUP($A11,'[3]ž round robin žrebna lista'!$A$7:$R$128,5)))</f>
        <v>TEN_MS</v>
      </c>
      <c r="S11" s="44"/>
      <c r="T11" s="44"/>
      <c r="U11" s="138"/>
      <c r="V11" s="44"/>
      <c r="W11" s="4">
        <v>3</v>
      </c>
      <c r="X11" s="42" t="str">
        <f>UPPER(IF($A11="","",VLOOKUP($A11,'[3]ž round robin žrebna lista'!$A$7:$R$128,2)))</f>
        <v/>
      </c>
      <c r="Y11" s="42" t="str">
        <f>UPPER(IF($A11="","",VLOOKUP($A11,'[3]ž round robin žrebna lista'!$A$7:$R$128,3)))</f>
        <v>LIPIČ</v>
      </c>
      <c r="Z11" s="42" t="str">
        <f>PROPER(IF($A11="","",VLOOKUP($A11,'[3]ž round robin žrebna lista'!$A$7:$R$128,4)))</f>
        <v>Gaja</v>
      </c>
      <c r="AA11" s="42" t="str">
        <f>UPPER(IF($A11="","",VLOOKUP($A11,'[3]ž round robin žrebna lista'!$A$7:$R$128,5)))</f>
        <v>TEN_MS</v>
      </c>
      <c r="AB11" s="44" t="str">
        <f>IF(S11="","",IF(S11="1bb","1bb",IF(S11="3bb","3bb",IF(S11=1,0,M9))))</f>
        <v/>
      </c>
      <c r="AC11" s="44" t="str">
        <f>IF(T11="","",IF(T11="2bb","2bb",IF(T11="3bb","3bb",IF(T11=2,0,M10))))</f>
        <v/>
      </c>
      <c r="AD11" s="43"/>
      <c r="AE11" s="44" t="str">
        <f>IF(V11="","",IF(V11="3bb","3bb",IF(V11="4bb","4bb",IF(V11=3,M12,0))))</f>
        <v/>
      </c>
      <c r="AF11" s="45">
        <f>SUM(AC11:AE11)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69" customHeight="1" x14ac:dyDescent="0.5">
      <c r="A12" s="33">
        <v>13</v>
      </c>
      <c r="B12" s="34">
        <v>4</v>
      </c>
      <c r="C12" s="35" t="str">
        <f>UPPER(IF($A12="","",VLOOKUP($A12,'[3]ž round robin žrebna lista'!$A$7:$R$128,2)))</f>
        <v/>
      </c>
      <c r="D12" s="36" t="str">
        <f>UPPER(IF($A12="","",VLOOKUP($A12,'[3]ž round robin žrebna lista'!$A$7:$R$128,3)))</f>
        <v>VOZLIČ</v>
      </c>
      <c r="E12" s="36" t="str">
        <f>PROPER(IF($A12="","",VLOOKUP($A12,'[3]ž round robin žrebna lista'!$A$7:$R$128,4)))</f>
        <v>Jumi</v>
      </c>
      <c r="F12" s="37" t="s">
        <v>65</v>
      </c>
      <c r="G12" s="39" t="s">
        <v>214</v>
      </c>
      <c r="H12" s="39" t="s">
        <v>249</v>
      </c>
      <c r="I12" s="39" t="s">
        <v>211</v>
      </c>
      <c r="J12" s="38"/>
      <c r="K12" s="40">
        <v>2</v>
      </c>
      <c r="L12" s="40">
        <v>2</v>
      </c>
      <c r="M12" s="80">
        <f>IF($A12="","",VLOOKUP($A12,'[3]ž round robin žrebna lista'!$A$7:$R$128,14))</f>
        <v>0</v>
      </c>
      <c r="N12" s="4">
        <v>4</v>
      </c>
      <c r="O12" s="42" t="str">
        <f>UPPER(IF($A12="","",VLOOKUP($A12,'[3]ž round robin žrebna lista'!$A$7:$R$128,2)))</f>
        <v/>
      </c>
      <c r="P12" s="42" t="str">
        <f>UPPER(IF($A12="","",VLOOKUP($A12,'[3]ž round robin žrebna lista'!$A$7:$R$128,3)))</f>
        <v>VOZLIČ</v>
      </c>
      <c r="Q12" s="42" t="str">
        <f>PROPER(IF($A12="","",VLOOKUP($A12,'[3]ž round robin žrebna lista'!$A$7:$R$128,4)))</f>
        <v>Jumi</v>
      </c>
      <c r="R12" s="42" t="str">
        <f>UPPER(IF($A12="","",VLOOKUP($A12,'[3]ž round robin žrebna lista'!$A$7:$R$128,5)))</f>
        <v>MAXLJ</v>
      </c>
      <c r="S12" s="44"/>
      <c r="T12" s="44"/>
      <c r="U12" s="44"/>
      <c r="V12" s="138"/>
      <c r="W12" s="4">
        <v>4</v>
      </c>
      <c r="X12" s="42" t="str">
        <f>UPPER(IF($A12="","",VLOOKUP($A12,'[3]ž round robin žrebna lista'!$A$7:$R$128,2)))</f>
        <v/>
      </c>
      <c r="Y12" s="42" t="str">
        <f>UPPER(IF($A12="","",VLOOKUP($A12,'[3]ž round robin žrebna lista'!$A$7:$R$128,3)))</f>
        <v>VOZLIČ</v>
      </c>
      <c r="Z12" s="42" t="str">
        <f>PROPER(IF($A12="","",VLOOKUP($A12,'[3]ž round robin žrebna lista'!$A$7:$R$128,4)))</f>
        <v>Jumi</v>
      </c>
      <c r="AA12" s="42" t="str">
        <f>UPPER(IF($A12="","",VLOOKUP($A12,'[3]ž round robin žrebna lista'!$A$7:$R$128,5)))</f>
        <v>MAXLJ</v>
      </c>
      <c r="AB12" s="44" t="str">
        <f>IF(S12="","",IF(S12="1bb","1bb",IF(S12="4bb","4bb",IF(S12=1,0,M9))))</f>
        <v/>
      </c>
      <c r="AC12" s="44" t="str">
        <f>IF(T12="","",IF(T12="2bb","2bb",IF(T12="4bb","4bb",IF(T12=2,0,M10))))</f>
        <v/>
      </c>
      <c r="AD12" s="44" t="str">
        <f>IF(U12="","",IF(U12="3bb","3bb",IF(U12="4bb","4bb",IF(U12=3,0,M11))))</f>
        <v/>
      </c>
      <c r="AE12" s="43"/>
      <c r="AF12" s="45">
        <f>SUM(AC12:AE12)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24" customHeight="1" thickBot="1" x14ac:dyDescent="0.55000000000000004">
      <c r="A13" s="54"/>
      <c r="B13" s="55"/>
      <c r="C13" s="56"/>
      <c r="D13" s="57"/>
      <c r="E13" s="57"/>
      <c r="F13" s="58"/>
      <c r="G13" s="59"/>
      <c r="H13" s="59"/>
      <c r="I13" s="59"/>
      <c r="J13" s="60"/>
      <c r="K13" s="61"/>
      <c r="L13" s="61"/>
      <c r="N13" s="4"/>
      <c r="O13" s="10"/>
      <c r="P13" s="10"/>
      <c r="Q13" s="10"/>
      <c r="R13" s="10"/>
      <c r="S13" s="30"/>
      <c r="T13" s="30"/>
      <c r="U13" s="30"/>
      <c r="V13" s="139"/>
      <c r="W13" s="4"/>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55.5" customHeight="1" thickBot="1" x14ac:dyDescent="0.85">
      <c r="A14" s="62"/>
      <c r="B14" s="438" t="s">
        <v>48</v>
      </c>
      <c r="C14" s="439"/>
      <c r="D14" s="440"/>
      <c r="E14" s="23"/>
      <c r="F14" s="24"/>
      <c r="G14" s="422"/>
      <c r="H14" s="422"/>
      <c r="I14" s="422"/>
      <c r="J14" s="422"/>
      <c r="K14" s="423" t="s">
        <v>10</v>
      </c>
      <c r="L14" s="423" t="s">
        <v>11</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s="32" customFormat="1" ht="40.5" customHeight="1" x14ac:dyDescent="0.55000000000000004">
      <c r="A15" s="62"/>
      <c r="B15" s="62"/>
      <c r="C15" s="27" t="s">
        <v>13</v>
      </c>
      <c r="D15" s="27" t="s">
        <v>14</v>
      </c>
      <c r="E15" s="63" t="s">
        <v>15</v>
      </c>
      <c r="F15" s="27" t="s">
        <v>16</v>
      </c>
      <c r="G15" s="422"/>
      <c r="H15" s="422"/>
      <c r="I15" s="422"/>
      <c r="J15" s="422"/>
      <c r="K15" s="423"/>
      <c r="L15" s="423"/>
      <c r="M15" s="80"/>
      <c r="N15" s="28"/>
      <c r="O15" s="29" t="s">
        <v>13</v>
      </c>
      <c r="P15" s="29" t="s">
        <v>14</v>
      </c>
      <c r="Q15" s="29" t="s">
        <v>15</v>
      </c>
      <c r="R15" s="29" t="s">
        <v>16</v>
      </c>
      <c r="S15" s="30"/>
      <c r="T15" s="28"/>
      <c r="U15" s="28"/>
      <c r="V15" s="28"/>
      <c r="W15" s="28"/>
      <c r="X15" s="29" t="s">
        <v>13</v>
      </c>
      <c r="Y15" s="29" t="s">
        <v>14</v>
      </c>
      <c r="Z15" s="29" t="s">
        <v>15</v>
      </c>
      <c r="AA15" s="29" t="s">
        <v>16</v>
      </c>
      <c r="AB15" s="137"/>
      <c r="AC15" s="137"/>
      <c r="AD15" s="137"/>
      <c r="AE15" s="137"/>
      <c r="AF15" s="31" t="s">
        <v>17</v>
      </c>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row>
    <row r="16" spans="1:255" ht="69" customHeight="1" x14ac:dyDescent="0.5">
      <c r="A16" s="33">
        <v>2</v>
      </c>
      <c r="B16" s="34">
        <v>1</v>
      </c>
      <c r="C16" s="35" t="str">
        <f>UPPER(IF($A16="","",VLOOKUP($A16,'[3]ž round robin žrebna lista'!$A$7:$R$128,2)))</f>
        <v/>
      </c>
      <c r="D16" s="36" t="str">
        <f>UPPER(IF($A16="","",VLOOKUP($A16,'[3]ž round robin žrebna lista'!$A$7:$R$128,3)))</f>
        <v>SETNIKAR KRAMBERGER</v>
      </c>
      <c r="E16" s="36" t="str">
        <f>PROPER(IF($A16="","",VLOOKUP($A16,'[3]ž round robin žrebna lista'!$A$7:$R$128,4)))</f>
        <v>Zala</v>
      </c>
      <c r="F16" s="37" t="str">
        <f>UPPER(IF($A16="","",VLOOKUP($A16,'[3]ž round robin žrebna lista'!$A$7:$R$128,5)))</f>
        <v>TABRE</v>
      </c>
      <c r="G16" s="38"/>
      <c r="H16" s="39" t="s">
        <v>222</v>
      </c>
      <c r="I16" s="39" t="s">
        <v>213</v>
      </c>
      <c r="J16" s="39" t="s">
        <v>221</v>
      </c>
      <c r="K16" s="40">
        <v>3</v>
      </c>
      <c r="L16" s="40">
        <v>1</v>
      </c>
      <c r="M16" s="80">
        <f>IF($A16="","",VLOOKUP($A16,'[3]ž round robin žrebna lista'!$A$7:$R$128,14))</f>
        <v>0</v>
      </c>
      <c r="N16" s="4">
        <v>1</v>
      </c>
      <c r="O16" s="42" t="str">
        <f>UPPER(IF($A16="","",VLOOKUP($A16,'[3]ž round robin žrebna lista'!$A$7:$R$128,2)))</f>
        <v/>
      </c>
      <c r="P16" s="42" t="str">
        <f>UPPER(IF($A16="","",VLOOKUP($A16,'[3]ž round robin žrebna lista'!$A$7:$R$128,3)))</f>
        <v>SETNIKAR KRAMBERGER</v>
      </c>
      <c r="Q16" s="42" t="str">
        <f>PROPER(IF($A16="","",VLOOKUP($A16,'[3]ž round robin žrebna lista'!$A$7:$R$128,4)))</f>
        <v>Zala</v>
      </c>
      <c r="R16" s="42" t="str">
        <f>UPPER(IF($A16="","",VLOOKUP($A16,'[3]ž round robin žrebna lista'!$A$7:$R$128,5)))</f>
        <v>TABRE</v>
      </c>
      <c r="S16" s="138"/>
      <c r="T16" s="44"/>
      <c r="U16" s="44"/>
      <c r="V16" s="44"/>
      <c r="W16" s="4">
        <v>1</v>
      </c>
      <c r="X16" s="42" t="str">
        <f>UPPER(IF($A16="","",VLOOKUP($A16,'[3]ž round robin žrebna lista'!$A$7:$R$128,2)))</f>
        <v/>
      </c>
      <c r="Y16" s="42" t="str">
        <f>UPPER(IF($A16="","",VLOOKUP($A16,'[3]ž round robin žrebna lista'!$A$7:$R$128,3)))</f>
        <v>SETNIKAR KRAMBERGER</v>
      </c>
      <c r="Z16" s="42" t="str">
        <f>PROPER(IF($A16="","",VLOOKUP($A16,'[3]ž round robin žrebna lista'!$A$7:$R$128,4)))</f>
        <v>Zala</v>
      </c>
      <c r="AA16" s="42" t="str">
        <f>UPPER(IF($A16="","",VLOOKUP($A16,'[3]ž round robin žrebna lista'!$A$7:$R$128,5)))</f>
        <v>TABRE</v>
      </c>
      <c r="AB16" s="43"/>
      <c r="AC16" s="44" t="str">
        <f>IF(T16="","",IF(T16="1bb","1bb",IF(T16="2bb","2bb",IF(T16=1,$M17,0))))</f>
        <v/>
      </c>
      <c r="AD16" s="44" t="str">
        <f>IF(U16="","",IF(U16="1bb","1bb",IF(U16="3bb","3bb",IF(U16=1,$M18,0))))</f>
        <v/>
      </c>
      <c r="AE16" s="44" t="str">
        <f>IF(V16="","",IF(V16="1bb","1bb",IF(V16="4bb","4bb",IF(V16=1,$M19,0))))</f>
        <v/>
      </c>
      <c r="AF16" s="45">
        <f>SUM(AC16:AE16)</f>
        <v>0</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row>
    <row r="17" spans="1:255" ht="69" customHeight="1" x14ac:dyDescent="0.5">
      <c r="A17" s="33">
        <v>6</v>
      </c>
      <c r="B17" s="34">
        <v>2</v>
      </c>
      <c r="C17" s="35" t="str">
        <f>UPPER(IF($A17="","",VLOOKUP($A17,'[3]ž round robin žrebna lista'!$A$7:$R$128,2)))</f>
        <v/>
      </c>
      <c r="D17" s="36" t="str">
        <f>UPPER(IF($A17="","",VLOOKUP($A17,'[3]ž round robin žrebna lista'!$A$7:$R$128,3)))</f>
        <v>DOBRAVC</v>
      </c>
      <c r="E17" s="36" t="str">
        <f>PROPER(IF($A17="","",VLOOKUP($A17,'[3]ž round robin žrebna lista'!$A$7:$R$128,4)))</f>
        <v>Ellanah</v>
      </c>
      <c r="F17" s="37" t="str">
        <f>UPPER(IF($A17="","",VLOOKUP($A17,'[3]ž round robin žrebna lista'!$A$7:$R$128,5)))</f>
        <v>IZOLA</v>
      </c>
      <c r="G17" s="39" t="s">
        <v>223</v>
      </c>
      <c r="H17" s="38"/>
      <c r="I17" s="39" t="s">
        <v>217</v>
      </c>
      <c r="J17" s="39" t="s">
        <v>207</v>
      </c>
      <c r="K17" s="40">
        <v>1</v>
      </c>
      <c r="L17" s="40">
        <v>3</v>
      </c>
      <c r="M17" s="80">
        <f>IF($A17="","",VLOOKUP($A17,'[3]ž round robin žrebna lista'!$A$7:$R$128,14))</f>
        <v>0</v>
      </c>
      <c r="N17" s="4">
        <v>2</v>
      </c>
      <c r="O17" s="42" t="str">
        <f>UPPER(IF($A17="","",VLOOKUP($A17,'[3]ž round robin žrebna lista'!$A$7:$R$128,2)))</f>
        <v/>
      </c>
      <c r="P17" s="42" t="str">
        <f>UPPER(IF($A17="","",VLOOKUP($A17,'[3]ž round robin žrebna lista'!$A$7:$R$128,3)))</f>
        <v>DOBRAVC</v>
      </c>
      <c r="Q17" s="42" t="str">
        <f>PROPER(IF($A17="","",VLOOKUP($A17,'[3]ž round robin žrebna lista'!$A$7:$R$128,4)))</f>
        <v>Ellanah</v>
      </c>
      <c r="R17" s="42" t="str">
        <f>UPPER(IF($A17="","",VLOOKUP($A17,'[3]ž round robin žrebna lista'!$A$7:$R$128,5)))</f>
        <v>IZOLA</v>
      </c>
      <c r="S17" s="44"/>
      <c r="T17" s="138"/>
      <c r="U17" s="44"/>
      <c r="V17" s="44"/>
      <c r="W17" s="4">
        <v>2</v>
      </c>
      <c r="X17" s="42" t="str">
        <f>UPPER(IF($A17="","",VLOOKUP($A17,'[3]ž round robin žrebna lista'!$A$7:$R$128,2)))</f>
        <v/>
      </c>
      <c r="Y17" s="42" t="str">
        <f>UPPER(IF($A17="","",VLOOKUP($A17,'[3]ž round robin žrebna lista'!$A$7:$R$128,3)))</f>
        <v>DOBRAVC</v>
      </c>
      <c r="Z17" s="42" t="str">
        <f>PROPER(IF($A17="","",VLOOKUP($A17,'[3]ž round robin žrebna lista'!$A$7:$R$128,4)))</f>
        <v>Ellanah</v>
      </c>
      <c r="AA17" s="42" t="str">
        <f>UPPER(IF($A17="","",VLOOKUP($A17,'[3]ž round robin žrebna lista'!$A$7:$R$128,5)))</f>
        <v>IZOLA</v>
      </c>
      <c r="AB17" s="44" t="str">
        <f>IF(S17="","",IF(S17="1bb","1bb",IF(S17="2bb","2bb",IF(S17=1,0,M16))))</f>
        <v/>
      </c>
      <c r="AC17" s="43"/>
      <c r="AD17" s="44" t="str">
        <f>IF(U17="","",IF(U17="2bb","2bb",IF(U17="3bb","3bb",IF(U17=2,M18,0))))</f>
        <v/>
      </c>
      <c r="AE17" s="44" t="str">
        <f>IF(V17="","",IF(V17="2bb","2bb",IF(V17="4bb","4bb",IF(V17=2,M19,0))))</f>
        <v/>
      </c>
      <c r="AF17" s="45">
        <f>SUM(AB17:AE17)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69" customHeight="1" x14ac:dyDescent="0.5">
      <c r="A18" s="33">
        <v>8</v>
      </c>
      <c r="B18" s="34">
        <v>3</v>
      </c>
      <c r="C18" s="35" t="str">
        <f>UPPER(IF($A18="","",VLOOKUP($A18,'[3]ž round robin žrebna lista'!$A$7:$R$128,2)))</f>
        <v/>
      </c>
      <c r="D18" s="36" t="str">
        <f>UPPER(IF($A18="","",VLOOKUP($A18,'[3]ž round robin žrebna lista'!$A$7:$R$128,3)))</f>
        <v>GRACAR</v>
      </c>
      <c r="E18" s="36" t="str">
        <f>PROPER(IF($A18="","",VLOOKUP($A18,'[3]ž round robin žrebna lista'!$A$7:$R$128,4)))</f>
        <v>Lucija</v>
      </c>
      <c r="F18" s="37" t="str">
        <f>UPPER(IF($A18="","",VLOOKUP($A18,'[3]ž round robin žrebna lista'!$A$7:$R$128,5)))</f>
        <v>ŠD_LTA</v>
      </c>
      <c r="G18" s="39" t="s">
        <v>215</v>
      </c>
      <c r="H18" s="39" t="s">
        <v>209</v>
      </c>
      <c r="I18" s="38"/>
      <c r="J18" s="39" t="s">
        <v>222</v>
      </c>
      <c r="K18" s="40">
        <v>2</v>
      </c>
      <c r="L18" s="40">
        <v>2</v>
      </c>
      <c r="M18" s="80">
        <f>IF($A18="","",VLOOKUP($A18,'[3]ž round robin žrebna lista'!$A$7:$R$128,14))</f>
        <v>0</v>
      </c>
      <c r="N18" s="4">
        <v>3</v>
      </c>
      <c r="O18" s="42" t="str">
        <f>UPPER(IF($A18="","",VLOOKUP($A18,'[3]ž round robin žrebna lista'!$A$7:$R$128,2)))</f>
        <v/>
      </c>
      <c r="P18" s="42" t="str">
        <f>UPPER(IF($A18="","",VLOOKUP($A18,'[3]ž round robin žrebna lista'!$A$7:$R$128,3)))</f>
        <v>GRACAR</v>
      </c>
      <c r="Q18" s="42" t="str">
        <f>PROPER(IF($A18="","",VLOOKUP($A18,'[3]ž round robin žrebna lista'!$A$7:$R$128,4)))</f>
        <v>Lucija</v>
      </c>
      <c r="R18" s="42" t="str">
        <f>UPPER(IF($A18="","",VLOOKUP($A18,'[3]ž round robin žrebna lista'!$A$7:$R$128,5)))</f>
        <v>ŠD_LTA</v>
      </c>
      <c r="S18" s="44"/>
      <c r="T18" s="44"/>
      <c r="U18" s="138"/>
      <c r="V18" s="44"/>
      <c r="W18" s="4">
        <v>3</v>
      </c>
      <c r="X18" s="42" t="str">
        <f>UPPER(IF($A18="","",VLOOKUP($A18,'[3]ž round robin žrebna lista'!$A$7:$R$128,2)))</f>
        <v/>
      </c>
      <c r="Y18" s="42" t="str">
        <f>UPPER(IF($A18="","",VLOOKUP($A18,'[3]ž round robin žrebna lista'!$A$7:$R$128,3)))</f>
        <v>GRACAR</v>
      </c>
      <c r="Z18" s="42" t="str">
        <f>PROPER(IF($A18="","",VLOOKUP($A18,'[3]ž round robin žrebna lista'!$A$7:$R$128,4)))</f>
        <v>Lucija</v>
      </c>
      <c r="AA18" s="42" t="str">
        <f>UPPER(IF($A18="","",VLOOKUP($A18,'[3]ž round robin žrebna lista'!$A$7:$R$128,5)))</f>
        <v>ŠD_LTA</v>
      </c>
      <c r="AB18" s="44" t="str">
        <f>IF(S18="","",IF(S18="1bb","1bb",IF(S18="3bb","3bb",IF(S18=1,0,M16))))</f>
        <v/>
      </c>
      <c r="AC18" s="44" t="str">
        <f>IF(T18="","",IF(T18="2bb","2bb",IF(T18="3bb","3bb",IF(T18=2,0,M17))))</f>
        <v/>
      </c>
      <c r="AD18" s="43"/>
      <c r="AE18" s="44" t="str">
        <f>IF(V18="","",IF(V18="3bb","3bb",IF(V18="4bb","4bb",IF(V18=3,M19,0))))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69" customHeight="1" x14ac:dyDescent="0.5">
      <c r="A19" s="33">
        <v>12</v>
      </c>
      <c r="B19" s="34">
        <v>4</v>
      </c>
      <c r="C19" s="35" t="str">
        <f>UPPER(IF($A19="","",VLOOKUP($A19,'[3]ž round robin žrebna lista'!$A$7:$R$128,2)))</f>
        <v/>
      </c>
      <c r="D19" s="36" t="str">
        <f>UPPER(IF($A19="","",VLOOKUP($A19,'[3]ž round robin žrebna lista'!$A$7:$R$128,3)))</f>
        <v>VOJE</v>
      </c>
      <c r="E19" s="36" t="str">
        <f>PROPER(IF($A19="","",VLOOKUP($A19,'[3]ž round robin žrebna lista'!$A$7:$R$128,4)))</f>
        <v>Ana Sofia</v>
      </c>
      <c r="F19" s="37" t="str">
        <f>UPPER(IF($A19="","",VLOOKUP($A19,'[3]ž round robin žrebna lista'!$A$7:$R$128,5)))</f>
        <v>MAJA</v>
      </c>
      <c r="G19" s="39" t="s">
        <v>219</v>
      </c>
      <c r="H19" s="39" t="s">
        <v>227</v>
      </c>
      <c r="I19" s="39" t="s">
        <v>223</v>
      </c>
      <c r="J19" s="38"/>
      <c r="K19" s="40" t="s">
        <v>218</v>
      </c>
      <c r="L19" s="40">
        <v>4</v>
      </c>
      <c r="M19" s="80">
        <f>IF($A19="","",VLOOKUP($A19,'[3]ž round robin žrebna lista'!$A$7:$R$128,14))</f>
        <v>0</v>
      </c>
      <c r="N19" s="4">
        <v>4</v>
      </c>
      <c r="O19" s="42" t="str">
        <f>UPPER(IF($A19="","",VLOOKUP($A19,'[3]ž round robin žrebna lista'!$A$7:$R$128,2)))</f>
        <v/>
      </c>
      <c r="P19" s="42" t="str">
        <f>UPPER(IF($A19="","",VLOOKUP($A19,'[3]ž round robin žrebna lista'!$A$7:$R$128,3)))</f>
        <v>VOJE</v>
      </c>
      <c r="Q19" s="42" t="str">
        <f>PROPER(IF($A19="","",VLOOKUP($A19,'[3]ž round robin žrebna lista'!$A$7:$R$128,4)))</f>
        <v>Ana Sofia</v>
      </c>
      <c r="R19" s="42" t="str">
        <f>UPPER(IF($A19="","",VLOOKUP($A19,'[3]ž round robin žrebna lista'!$A$7:$R$128,5)))</f>
        <v>MAJA</v>
      </c>
      <c r="S19" s="44"/>
      <c r="T19" s="44"/>
      <c r="U19" s="44"/>
      <c r="V19" s="138"/>
      <c r="W19" s="4">
        <v>4</v>
      </c>
      <c r="X19" s="42" t="str">
        <f>UPPER(IF($A19="","",VLOOKUP($A19,'[3]ž round robin žrebna lista'!$A$7:$R$128,2)))</f>
        <v/>
      </c>
      <c r="Y19" s="42" t="str">
        <f>UPPER(IF($A19="","",VLOOKUP($A19,'[3]ž round robin žrebna lista'!$A$7:$R$128,3)))</f>
        <v>VOJE</v>
      </c>
      <c r="Z19" s="42" t="str">
        <f>PROPER(IF($A19="","",VLOOKUP($A19,'[3]ž round robin žrebna lista'!$A$7:$R$128,4)))</f>
        <v>Ana Sofia</v>
      </c>
      <c r="AA19" s="42" t="str">
        <f>UPPER(IF($A19="","",VLOOKUP($A19,'[3]ž round robin žrebna lista'!$A$7:$R$128,5)))</f>
        <v>MAJA</v>
      </c>
      <c r="AB19" s="44" t="str">
        <f>IF(S19="","",IF(S19="1bb","1bb",IF(S19="4bb","4bb",IF(S19=1,0,M16))))</f>
        <v/>
      </c>
      <c r="AC19" s="44" t="str">
        <f>IF(T19="","",IF(T19="2bb","2bb",IF(T19="4bb","4bb",IF(T19=2,0,M17))))</f>
        <v/>
      </c>
      <c r="AD19" s="44" t="str">
        <f>IF(U19="","",IF(U19="3bb","3bb",IF(U19="4bb","4bb",IF(U19=3,0,M18))))</f>
        <v/>
      </c>
      <c r="AE19" s="43"/>
      <c r="AF19" s="45">
        <f>SUM(AB19:AD19)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25.5" customHeight="1" thickBot="1" x14ac:dyDescent="0.55000000000000004">
      <c r="A20" s="54"/>
      <c r="B20" s="55"/>
      <c r="C20" s="56"/>
      <c r="D20" s="57"/>
      <c r="E20" s="57"/>
      <c r="F20" s="58"/>
      <c r="G20" s="59"/>
      <c r="H20" s="59"/>
      <c r="I20" s="59"/>
      <c r="J20" s="60"/>
      <c r="K20" s="61"/>
      <c r="L20" s="61"/>
      <c r="N20" s="4"/>
      <c r="O20" s="10"/>
      <c r="P20" s="10"/>
      <c r="Q20" s="10"/>
      <c r="R20" s="10"/>
      <c r="S20" s="30"/>
      <c r="T20" s="30"/>
      <c r="U20" s="30"/>
      <c r="V20" s="139"/>
      <c r="W20" s="4"/>
      <c r="X20" s="10"/>
      <c r="Y20" s="10"/>
      <c r="Z20" s="10"/>
      <c r="AA20" s="10"/>
      <c r="AB20" s="30"/>
      <c r="AC20" s="30"/>
      <c r="AD20" s="30"/>
      <c r="AE20" s="53"/>
      <c r="AF20" s="29"/>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49.5" customHeight="1" thickBot="1" x14ac:dyDescent="0.85">
      <c r="A21" s="1"/>
      <c r="B21" s="438" t="s">
        <v>49</v>
      </c>
      <c r="C21" s="439"/>
      <c r="D21" s="440"/>
      <c r="E21" s="23"/>
      <c r="F21" s="24"/>
      <c r="G21" s="422"/>
      <c r="H21" s="422"/>
      <c r="I21" s="422"/>
      <c r="J21" s="422"/>
      <c r="K21" s="423" t="s">
        <v>10</v>
      </c>
      <c r="L21" s="423" t="s">
        <v>11</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s="32" customFormat="1" ht="40.5" customHeight="1" x14ac:dyDescent="0.55000000000000004">
      <c r="A22" s="140"/>
      <c r="B22" s="140"/>
      <c r="C22" s="27" t="s">
        <v>13</v>
      </c>
      <c r="D22" s="27" t="s">
        <v>14</v>
      </c>
      <c r="E22" s="63" t="s">
        <v>15</v>
      </c>
      <c r="F22" s="27" t="s">
        <v>16</v>
      </c>
      <c r="G22" s="422"/>
      <c r="H22" s="422"/>
      <c r="I22" s="422"/>
      <c r="J22" s="422"/>
      <c r="K22" s="423"/>
      <c r="L22" s="423"/>
      <c r="M22" s="80"/>
      <c r="N22" s="28"/>
      <c r="O22" s="29" t="s">
        <v>13</v>
      </c>
      <c r="P22" s="29" t="s">
        <v>14</v>
      </c>
      <c r="Q22" s="29" t="s">
        <v>15</v>
      </c>
      <c r="R22" s="29" t="s">
        <v>16</v>
      </c>
      <c r="S22" s="30"/>
      <c r="T22" s="28"/>
      <c r="U22" s="28"/>
      <c r="V22" s="28"/>
      <c r="W22" s="28"/>
      <c r="X22" s="29" t="s">
        <v>13</v>
      </c>
      <c r="Y22" s="29" t="s">
        <v>14</v>
      </c>
      <c r="Z22" s="29" t="s">
        <v>15</v>
      </c>
      <c r="AA22" s="29" t="s">
        <v>16</v>
      </c>
      <c r="AB22" s="137"/>
      <c r="AC22" s="137"/>
      <c r="AD22" s="137"/>
      <c r="AE22" s="137"/>
      <c r="AF22" s="31" t="s">
        <v>17</v>
      </c>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row>
    <row r="23" spans="1:255" ht="69" customHeight="1" x14ac:dyDescent="0.5">
      <c r="A23" s="33">
        <v>3</v>
      </c>
      <c r="B23" s="34">
        <v>1</v>
      </c>
      <c r="C23" s="35" t="str">
        <f>UPPER(IF($A23="","",VLOOKUP($A23,'[3]ž round robin žrebna lista'!$A$7:$R$128,2)))</f>
        <v/>
      </c>
      <c r="D23" s="36" t="str">
        <f>UPPER(IF($A23="","",VLOOKUP($A23,'[3]ž round robin žrebna lista'!$A$7:$R$128,3)))</f>
        <v>MOHORKO</v>
      </c>
      <c r="E23" s="36" t="str">
        <f>PROPER(IF($A23="","",VLOOKUP($A23,'[3]ž round robin žrebna lista'!$A$7:$R$128,4)))</f>
        <v>Ela</v>
      </c>
      <c r="F23" s="37" t="str">
        <f>UPPER(IF($A23="","",VLOOKUP($A23,'[3]ž round robin žrebna lista'!$A$7:$R$128,5)))</f>
        <v>TABRE</v>
      </c>
      <c r="G23" s="38"/>
      <c r="H23" s="39" t="s">
        <v>213</v>
      </c>
      <c r="I23" s="39" t="s">
        <v>217</v>
      </c>
      <c r="J23" s="39" t="s">
        <v>225</v>
      </c>
      <c r="K23" s="40">
        <v>2</v>
      </c>
      <c r="L23" s="40">
        <v>1</v>
      </c>
      <c r="M23" s="80">
        <f>IF($A23="","",VLOOKUP($A23,'[3]ž round robin žrebna lista'!$A$7:$R$128,14))</f>
        <v>0</v>
      </c>
      <c r="N23" s="4">
        <v>1</v>
      </c>
      <c r="O23" s="42" t="str">
        <f>UPPER(IF($A23="","",VLOOKUP($A23,'[3]ž round robin žrebna lista'!$A$7:$R$128,2)))</f>
        <v/>
      </c>
      <c r="P23" s="42" t="str">
        <f>UPPER(IF($A23="","",VLOOKUP($A23,'[3]ž round robin žrebna lista'!$A$7:$R$128,3)))</f>
        <v>MOHORKO</v>
      </c>
      <c r="Q23" s="42" t="str">
        <f>PROPER(IF($A23="","",VLOOKUP($A23,'[3]ž round robin žrebna lista'!$A$7:$R$128,4)))</f>
        <v>Ela</v>
      </c>
      <c r="R23" s="42" t="str">
        <f>UPPER(IF($A23="","",VLOOKUP($A23,'[3]ž round robin žrebna lista'!$A$7:$R$128,5)))</f>
        <v>TABRE</v>
      </c>
      <c r="S23" s="138"/>
      <c r="T23" s="44"/>
      <c r="U23" s="44"/>
      <c r="V23" s="44"/>
      <c r="W23" s="4">
        <v>1</v>
      </c>
      <c r="X23" s="42" t="str">
        <f>UPPER(IF($A23="","",VLOOKUP($A23,'[3]ž round robin žrebna lista'!$A$7:$R$128,2)))</f>
        <v/>
      </c>
      <c r="Y23" s="42" t="str">
        <f>UPPER(IF($A23="","",VLOOKUP($A23,'[3]ž round robin žrebna lista'!$A$7:$R$128,3)))</f>
        <v>MOHORKO</v>
      </c>
      <c r="Z23" s="42" t="str">
        <f>PROPER(IF($A23="","",VLOOKUP($A23,'[3]ž round robin žrebna lista'!$A$7:$R$128,4)))</f>
        <v>Ela</v>
      </c>
      <c r="AA23" s="42" t="str">
        <f>UPPER(IF($A23="","",VLOOKUP($A23,'[3]ž round robin žrebna lista'!$A$7:$R$128,5)))</f>
        <v>TABRE</v>
      </c>
      <c r="AB23" s="43"/>
      <c r="AC23" s="44" t="str">
        <f>IF(T23="","",IF(T23="1bb","1bb",IF(T23="2bb","2bb",IF(T23=1,$M24,0))))</f>
        <v/>
      </c>
      <c r="AD23" s="44" t="str">
        <f>IF(U23="","",IF(U23="1bb","1bb",IF(U23="3bb","3bb",IF(U23=1,$M25,0))))</f>
        <v/>
      </c>
      <c r="AE23" s="44" t="str">
        <f>IF(V23="","",IF(V23="1bb","1bb",IF(V23="4bb","4bb",IF(V23=1,$M26,0))))</f>
        <v/>
      </c>
      <c r="AF23" s="45">
        <f>SUM(AC23:AE23)</f>
        <v>0</v>
      </c>
      <c r="AG23" s="3"/>
      <c r="AH23" s="3"/>
      <c r="AI23" s="386" t="s">
        <v>250</v>
      </c>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row>
    <row r="24" spans="1:255" ht="69" customHeight="1" x14ac:dyDescent="0.5">
      <c r="A24" s="33">
        <v>5</v>
      </c>
      <c r="B24" s="34">
        <v>2</v>
      </c>
      <c r="C24" s="35" t="str">
        <f>UPPER(IF($A24="","",VLOOKUP($A24,'[3]ž round robin žrebna lista'!$A$7:$R$128,2)))</f>
        <v/>
      </c>
      <c r="D24" s="36" t="str">
        <f>UPPER(IF($A24="","",VLOOKUP($A24,'[3]ž round robin žrebna lista'!$A$7:$R$128,3)))</f>
        <v>CERAR</v>
      </c>
      <c r="E24" s="36" t="str">
        <f>PROPER(IF($A24="","",VLOOKUP($A24,'[3]ž round robin žrebna lista'!$A$7:$R$128,4)))</f>
        <v>Izabela</v>
      </c>
      <c r="F24" s="37" t="str">
        <f>UPPER(IF($A24="","",VLOOKUP($A24,'[3]ž round robin žrebna lista'!$A$7:$R$128,5)))</f>
        <v>MAXLJ</v>
      </c>
      <c r="G24" s="39" t="s">
        <v>215</v>
      </c>
      <c r="H24" s="38"/>
      <c r="I24" s="39" t="s">
        <v>251</v>
      </c>
      <c r="J24" s="39" t="s">
        <v>226</v>
      </c>
      <c r="K24" s="40" t="s">
        <v>218</v>
      </c>
      <c r="L24" s="40">
        <v>4</v>
      </c>
      <c r="M24" s="80">
        <f>IF($A24="","",VLOOKUP($A24,'[3]ž round robin žrebna lista'!$A$7:$R$128,14))</f>
        <v>0</v>
      </c>
      <c r="N24" s="4">
        <v>2</v>
      </c>
      <c r="O24" s="42" t="str">
        <f>UPPER(IF($A24="","",VLOOKUP($A24,'[3]ž round robin žrebna lista'!$A$7:$R$128,2)))</f>
        <v/>
      </c>
      <c r="P24" s="42" t="str">
        <f>UPPER(IF($A24="","",VLOOKUP($A24,'[3]ž round robin žrebna lista'!$A$7:$R$128,3)))</f>
        <v>CERAR</v>
      </c>
      <c r="Q24" s="42" t="str">
        <f>PROPER(IF($A24="","",VLOOKUP($A24,'[3]ž round robin žrebna lista'!$A$7:$R$128,4)))</f>
        <v>Izabela</v>
      </c>
      <c r="R24" s="42" t="str">
        <f>UPPER(IF($A24="","",VLOOKUP($A24,'[3]ž round robin žrebna lista'!$A$7:$R$128,5)))</f>
        <v>MAXLJ</v>
      </c>
      <c r="S24" s="44"/>
      <c r="T24" s="138"/>
      <c r="U24" s="44"/>
      <c r="V24" s="44"/>
      <c r="W24" s="4">
        <v>2</v>
      </c>
      <c r="X24" s="42" t="str">
        <f>UPPER(IF($A24="","",VLOOKUP($A24,'[3]ž round robin žrebna lista'!$A$7:$R$128,2)))</f>
        <v/>
      </c>
      <c r="Y24" s="42" t="str">
        <f>UPPER(IF($A24="","",VLOOKUP($A24,'[3]ž round robin žrebna lista'!$A$7:$R$128,3)))</f>
        <v>CERAR</v>
      </c>
      <c r="Z24" s="42" t="str">
        <f>PROPER(IF($A24="","",VLOOKUP($A24,'[3]ž round robin žrebna lista'!$A$7:$R$128,4)))</f>
        <v>Izabela</v>
      </c>
      <c r="AA24" s="42" t="str">
        <f>UPPER(IF($A24="","",VLOOKUP($A24,'[3]ž round robin žrebna lista'!$A$7:$R$128,5)))</f>
        <v>MAXLJ</v>
      </c>
      <c r="AB24" s="44" t="str">
        <f>IF(S24="","",IF(S24="1bb","1bb",IF(S24="2bb","2bb",IF(S24=1,0,M23))))</f>
        <v/>
      </c>
      <c r="AC24" s="43"/>
      <c r="AD24" s="44" t="str">
        <f>IF(U24="","",IF(U24="2bb","2bb",IF(U24="3bb","3bb",IF(U24=2,M25,0))))</f>
        <v/>
      </c>
      <c r="AE24" s="44" t="str">
        <f>IF(V24="","",IF(V24="2bb","2bb",IF(V24="4bb","4bb",IF(V24=2,M26,0))))</f>
        <v/>
      </c>
      <c r="AF24" s="45">
        <f>SUM(AB24:AE24)</f>
        <v>0</v>
      </c>
      <c r="AG24" s="3"/>
      <c r="AH24" s="3"/>
      <c r="AI24" s="386"/>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row>
    <row r="25" spans="1:255" ht="69" customHeight="1" x14ac:dyDescent="0.5">
      <c r="A25" s="33">
        <v>11</v>
      </c>
      <c r="B25" s="34">
        <v>3</v>
      </c>
      <c r="C25" s="35" t="str">
        <f>UPPER(IF($A25="","",VLOOKUP($A25,'[3]ž round robin žrebna lista'!$A$7:$R$128,2)))</f>
        <v/>
      </c>
      <c r="D25" s="36" t="str">
        <f>UPPER(IF($A25="","",VLOOKUP($A25,'[3]ž round robin žrebna lista'!$A$7:$R$128,3)))</f>
        <v>VELIČEVIČ</v>
      </c>
      <c r="E25" s="36" t="str">
        <f>PROPER(IF($A25="","",VLOOKUP($A25,'[3]ž round robin žrebna lista'!$A$7:$R$128,4)))</f>
        <v>Hana</v>
      </c>
      <c r="F25" s="37" t="s">
        <v>131</v>
      </c>
      <c r="G25" s="39" t="s">
        <v>209</v>
      </c>
      <c r="H25" s="39" t="s">
        <v>252</v>
      </c>
      <c r="I25" s="38"/>
      <c r="J25" s="39" t="s">
        <v>217</v>
      </c>
      <c r="K25" s="40">
        <v>2</v>
      </c>
      <c r="L25" s="40">
        <v>3</v>
      </c>
      <c r="M25" s="80">
        <f>IF($A25="","",VLOOKUP($A25,'[3]ž round robin žrebna lista'!$A$7:$R$128,14))</f>
        <v>0</v>
      </c>
      <c r="N25" s="4">
        <v>3</v>
      </c>
      <c r="O25" s="42" t="str">
        <f>UPPER(IF($A25="","",VLOOKUP($A25,'[3]ž round robin žrebna lista'!$A$7:$R$128,2)))</f>
        <v/>
      </c>
      <c r="P25" s="42" t="str">
        <f>UPPER(IF($A25="","",VLOOKUP($A25,'[3]ž round robin žrebna lista'!$A$7:$R$128,3)))</f>
        <v>VELIČEVIČ</v>
      </c>
      <c r="Q25" s="42" t="str">
        <f>PROPER(IF($A25="","",VLOOKUP($A25,'[3]ž round robin žrebna lista'!$A$7:$R$128,4)))</f>
        <v>Hana</v>
      </c>
      <c r="R25" s="42" t="str">
        <f>UPPER(IF($A25="","",VLOOKUP($A25,'[3]ž round robin žrebna lista'!$A$7:$R$128,5)))</f>
        <v>KRŠKO</v>
      </c>
      <c r="S25" s="44"/>
      <c r="T25" s="44"/>
      <c r="U25" s="138"/>
      <c r="V25" s="44"/>
      <c r="W25" s="4">
        <v>3</v>
      </c>
      <c r="X25" s="42" t="str">
        <f>UPPER(IF($A25="","",VLOOKUP($A25,'[3]ž round robin žrebna lista'!$A$7:$R$128,2)))</f>
        <v/>
      </c>
      <c r="Y25" s="42" t="str">
        <f>UPPER(IF($A25="","",VLOOKUP($A25,'[3]ž round robin žrebna lista'!$A$7:$R$128,3)))</f>
        <v>VELIČEVIČ</v>
      </c>
      <c r="Z25" s="42" t="str">
        <f>PROPER(IF($A25="","",VLOOKUP($A25,'[3]ž round robin žrebna lista'!$A$7:$R$128,4)))</f>
        <v>Hana</v>
      </c>
      <c r="AA25" s="42" t="str">
        <f>UPPER(IF($A25="","",VLOOKUP($A25,'[3]ž round robin žrebna lista'!$A$7:$R$128,5)))</f>
        <v>KRŠKO</v>
      </c>
      <c r="AB25" s="44" t="str">
        <f>IF(S25="","",IF(S25="1bb","1bb",IF(S25="3bb","3bb",IF(S25=1,0,M23))))</f>
        <v/>
      </c>
      <c r="AC25" s="44" t="str">
        <f>IF(T25="","",IF(T25="2bb","2bb",IF(T25="3bb","3bb",IF(T25=2,0,M24))))</f>
        <v/>
      </c>
      <c r="AD25" s="43"/>
      <c r="AE25" s="44" t="str">
        <f>IF(V25="","",IF(V25="3bb","3bb",IF(V25="4bb","4bb",IF(V25=3,M26,0))))</f>
        <v/>
      </c>
      <c r="AF25" s="45">
        <f>SUM(AB25:AE25)</f>
        <v>0</v>
      </c>
      <c r="AG25" s="3"/>
      <c r="AH25" s="3"/>
      <c r="AI25" s="386" t="s">
        <v>253</v>
      </c>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row>
    <row r="26" spans="1:255" ht="69" customHeight="1" x14ac:dyDescent="0.5">
      <c r="A26" s="33">
        <v>14</v>
      </c>
      <c r="B26" s="34">
        <v>4</v>
      </c>
      <c r="C26" s="35" t="str">
        <f>UPPER(IF($A26="","",VLOOKUP($A26,'[3]ž round robin žrebna lista'!$A$7:$R$128,2)))</f>
        <v/>
      </c>
      <c r="D26" s="36" t="str">
        <f>UPPER(IF($A26="","",VLOOKUP($A26,'[3]ž round robin žrebna lista'!$A$7:$R$128,3)))</f>
        <v>VRBETIĆ</v>
      </c>
      <c r="E26" s="36" t="str">
        <f>PROPER(IF($A26="","",VLOOKUP($A26,'[3]ž round robin žrebna lista'!$A$7:$R$128,4)))</f>
        <v>Eva</v>
      </c>
      <c r="F26" s="37" t="str">
        <f>UPPER(IF($A26="","",VLOOKUP($A26,'[3]ž round robin žrebna lista'!$A$7:$R$128,5)))</f>
        <v>KOČEV</v>
      </c>
      <c r="G26" s="39" t="s">
        <v>226</v>
      </c>
      <c r="H26" s="39" t="s">
        <v>225</v>
      </c>
      <c r="I26" s="39" t="s">
        <v>209</v>
      </c>
      <c r="J26" s="38"/>
      <c r="K26" s="40">
        <v>2</v>
      </c>
      <c r="L26" s="40">
        <v>2</v>
      </c>
      <c r="M26" s="80">
        <f>IF($A26="","",VLOOKUP($A26,'[3]ž round robin žrebna lista'!$A$7:$R$128,14))</f>
        <v>0</v>
      </c>
      <c r="N26" s="4">
        <v>4</v>
      </c>
      <c r="O26" s="42" t="str">
        <f>UPPER(IF($A26="","",VLOOKUP($A26,'[3]ž round robin žrebna lista'!$A$7:$R$128,2)))</f>
        <v/>
      </c>
      <c r="P26" s="42" t="str">
        <f>UPPER(IF($A26="","",VLOOKUP($A26,'[3]ž round robin žrebna lista'!$A$7:$R$128,3)))</f>
        <v>VRBETIĆ</v>
      </c>
      <c r="Q26" s="42" t="str">
        <f>PROPER(IF($A26="","",VLOOKUP($A26,'[3]ž round robin žrebna lista'!$A$7:$R$128,4)))</f>
        <v>Eva</v>
      </c>
      <c r="R26" s="42" t="str">
        <f>UPPER(IF($A26="","",VLOOKUP($A26,'[3]ž round robin žrebna lista'!$A$7:$R$128,5)))</f>
        <v>KOČEV</v>
      </c>
      <c r="S26" s="44"/>
      <c r="T26" s="44"/>
      <c r="U26" s="44"/>
      <c r="V26" s="138"/>
      <c r="W26" s="4">
        <v>4</v>
      </c>
      <c r="X26" s="42" t="str">
        <f>UPPER(IF($A26="","",VLOOKUP($A26,'[3]ž round robin žrebna lista'!$A$7:$R$128,2)))</f>
        <v/>
      </c>
      <c r="Y26" s="42" t="str">
        <f>UPPER(IF($A26="","",VLOOKUP($A26,'[3]ž round robin žrebna lista'!$A$7:$R$128,3)))</f>
        <v>VRBETIĆ</v>
      </c>
      <c r="Z26" s="42" t="str">
        <f>PROPER(IF($A26="","",VLOOKUP($A26,'[3]ž round robin žrebna lista'!$A$7:$R$128,4)))</f>
        <v>Eva</v>
      </c>
      <c r="AA26" s="42" t="str">
        <f>UPPER(IF($A26="","",VLOOKUP($A26,'[3]ž round robin žrebna lista'!$A$7:$R$128,5)))</f>
        <v>KOČEV</v>
      </c>
      <c r="AB26" s="44" t="str">
        <f>IF(S26="","",IF(S26="1bb","1bb",IF(S26="4bb","4bb",IF(S26=1,0,M23))))</f>
        <v/>
      </c>
      <c r="AC26" s="44" t="str">
        <f>IF(T26="","",IF(T26="2bb","2bb",IF(T26="4bb","4bb",IF(T26=2,0,M24))))</f>
        <v/>
      </c>
      <c r="AD26" s="44" t="str">
        <f>IF(U26="","",IF(U26="3bb","3bb",IF(U26="4bb","4bb",IF(U26=3,0,M25))))</f>
        <v/>
      </c>
      <c r="AE26" s="43"/>
      <c r="AF26" s="45">
        <f>SUM(AB26:AD26)</f>
        <v>0</v>
      </c>
      <c r="AG26" s="3"/>
      <c r="AH26" s="3"/>
      <c r="AI26" s="386" t="s">
        <v>253</v>
      </c>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row>
    <row r="27" spans="1:255" ht="79.5" customHeight="1" x14ac:dyDescent="0.55000000000000004">
      <c r="A27" s="434"/>
      <c r="B27" s="434"/>
      <c r="C27" s="435"/>
      <c r="D27" s="435"/>
      <c r="E27" s="1"/>
      <c r="F27" s="65" t="s">
        <v>20</v>
      </c>
      <c r="G27" s="66"/>
      <c r="H27" s="66"/>
      <c r="I27" s="66"/>
      <c r="J27" s="67" t="s">
        <v>21</v>
      </c>
      <c r="K27" s="436"/>
      <c r="L27" s="436"/>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s="26" customFormat="1" ht="50.1" customHeight="1" x14ac:dyDescent="0.55000000000000004">
      <c r="A28" s="434"/>
      <c r="B28" s="434"/>
      <c r="C28" s="68" t="s">
        <v>22</v>
      </c>
      <c r="D28" s="1"/>
      <c r="E28" s="1"/>
      <c r="F28" s="69" t="s">
        <v>23</v>
      </c>
      <c r="G28" s="437" t="str">
        <f>'[3]vnos podatkov'!$E$10</f>
        <v>ANJA REGENT</v>
      </c>
      <c r="H28" s="437" t="str">
        <f>'[3]vnos podatkov'!$E$10</f>
        <v>ANJA REGENT</v>
      </c>
      <c r="I28" s="437" t="str">
        <f>'[3]vnos podatkov'!$E$10</f>
        <v>ANJA REGENT</v>
      </c>
      <c r="J28" s="67" t="s">
        <v>21</v>
      </c>
      <c r="K28" s="433"/>
      <c r="L28" s="433"/>
      <c r="M28" s="80"/>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row>
    <row r="29" spans="1:255" ht="50.1" customHeight="1" x14ac:dyDescent="0.55000000000000004">
      <c r="A29" s="434"/>
      <c r="B29" s="434"/>
      <c r="C29" s="71" t="s">
        <v>24</v>
      </c>
      <c r="D29" s="1"/>
      <c r="E29" s="1"/>
      <c r="F29" s="65" t="s">
        <v>51</v>
      </c>
      <c r="G29" s="437"/>
      <c r="H29" s="437"/>
      <c r="I29" s="437"/>
      <c r="J29" s="67" t="s">
        <v>21</v>
      </c>
      <c r="K29" s="433"/>
      <c r="L29" s="433"/>
    </row>
    <row r="30" spans="1:255" x14ac:dyDescent="0.4">
      <c r="A30" s="434"/>
      <c r="B30" s="434"/>
      <c r="C30" s="434"/>
      <c r="D30" s="434"/>
      <c r="E30" s="434"/>
      <c r="F30" s="434"/>
      <c r="G30" s="434"/>
      <c r="H30" s="434"/>
      <c r="I30" s="434"/>
      <c r="J30" s="434"/>
      <c r="K30" s="434"/>
      <c r="L30" s="434"/>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c r="HA30" s="73"/>
      <c r="HB30" s="73"/>
      <c r="HC30" s="73"/>
      <c r="HD30" s="73"/>
      <c r="HE30" s="73"/>
      <c r="HF30" s="73"/>
      <c r="HG30" s="73"/>
      <c r="HH30" s="73"/>
      <c r="HI30" s="73"/>
      <c r="HJ30" s="73"/>
      <c r="HK30" s="73"/>
      <c r="HL30" s="73"/>
      <c r="HM30" s="73"/>
      <c r="HN30" s="73"/>
      <c r="HO30" s="73"/>
      <c r="HP30" s="73"/>
      <c r="HQ30" s="73"/>
      <c r="HR30" s="73"/>
      <c r="HS30" s="73"/>
      <c r="HT30" s="73"/>
      <c r="HU30" s="73"/>
      <c r="HV30" s="73"/>
      <c r="HW30" s="73"/>
      <c r="HX30" s="73"/>
      <c r="HY30" s="73"/>
      <c r="HZ30" s="73"/>
      <c r="IA30" s="73"/>
      <c r="IB30" s="73"/>
      <c r="IC30" s="73"/>
      <c r="ID30" s="73"/>
      <c r="IE30" s="73"/>
      <c r="IF30" s="73"/>
      <c r="IG30" s="73"/>
      <c r="IH30" s="73"/>
      <c r="II30" s="73"/>
      <c r="IJ30" s="73"/>
      <c r="IK30" s="73"/>
      <c r="IL30" s="73"/>
      <c r="IM30" s="73"/>
      <c r="IN30" s="73"/>
      <c r="IO30" s="73"/>
      <c r="IP30" s="73"/>
      <c r="IQ30" s="73"/>
      <c r="IR30" s="73"/>
      <c r="IS30" s="73"/>
      <c r="IT30" s="73"/>
      <c r="IU30" s="73"/>
    </row>
    <row r="31" spans="1:255" s="26" customFormat="1" ht="30.6" x14ac:dyDescent="0.55000000000000004">
      <c r="A31" s="68"/>
      <c r="B31" s="68"/>
      <c r="C31" s="68"/>
      <c r="D31" s="68"/>
      <c r="E31" s="68"/>
      <c r="F31" s="5"/>
      <c r="G31" s="68"/>
      <c r="H31" s="68"/>
      <c r="I31" s="68"/>
      <c r="J31" s="68"/>
      <c r="K31" s="68"/>
      <c r="L31" s="68"/>
      <c r="M31" s="141"/>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row>
    <row r="32" spans="1:255" x14ac:dyDescent="0.4">
      <c r="A32" s="76"/>
      <c r="B32" s="77"/>
      <c r="C32" s="77"/>
      <c r="D32" s="77"/>
      <c r="E32" s="77"/>
      <c r="F32" s="77"/>
      <c r="G32" s="77"/>
      <c r="H32" s="77"/>
      <c r="I32" s="77"/>
      <c r="J32" s="77"/>
      <c r="K32" s="77"/>
      <c r="L32" s="77"/>
      <c r="M32" s="141"/>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c r="HA32" s="73"/>
      <c r="HB32" s="73"/>
      <c r="HC32" s="73"/>
      <c r="HD32" s="73"/>
      <c r="HE32" s="73"/>
      <c r="HF32" s="73"/>
      <c r="HG32" s="73"/>
      <c r="HH32" s="73"/>
      <c r="HI32" s="73"/>
      <c r="HJ32" s="73"/>
      <c r="HK32" s="73"/>
      <c r="HL32" s="73"/>
      <c r="HM32" s="73"/>
      <c r="HN32" s="73"/>
      <c r="HO32" s="73"/>
      <c r="HP32" s="73"/>
      <c r="HQ32" s="73"/>
      <c r="HR32" s="73"/>
      <c r="HS32" s="73"/>
      <c r="HT32" s="73"/>
      <c r="HU32" s="73"/>
      <c r="HV32" s="73"/>
      <c r="HW32" s="73"/>
      <c r="HX32" s="73"/>
      <c r="HY32" s="73"/>
      <c r="HZ32" s="73"/>
      <c r="IA32" s="73"/>
      <c r="IB32" s="73"/>
      <c r="IC32" s="73"/>
      <c r="ID32" s="73"/>
      <c r="IE32" s="73"/>
      <c r="IF32" s="73"/>
      <c r="IG32" s="73"/>
      <c r="IH32" s="73"/>
      <c r="II32" s="73"/>
      <c r="IJ32" s="73"/>
      <c r="IK32" s="73"/>
      <c r="IL32" s="73"/>
      <c r="IM32" s="73"/>
      <c r="IN32" s="73"/>
      <c r="IO32" s="73"/>
      <c r="IP32" s="73"/>
      <c r="IQ32" s="73"/>
      <c r="IR32" s="73"/>
      <c r="IS32" s="73"/>
      <c r="IT32" s="73"/>
      <c r="IU32" s="73"/>
    </row>
    <row r="33" spans="10:255" x14ac:dyDescent="0.4">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0:255" x14ac:dyDescent="0.4">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0:255" ht="30" x14ac:dyDescent="0.5">
      <c r="J35" s="81"/>
      <c r="K35" s="81"/>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0:255" ht="30" x14ac:dyDescent="0.5">
      <c r="J36" s="81"/>
      <c r="K36" s="81"/>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row>
    <row r="37" spans="10:255" ht="30" x14ac:dyDescent="0.5">
      <c r="J37" s="81"/>
      <c r="K37" s="81"/>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row>
    <row r="38" spans="10:255" ht="30" x14ac:dyDescent="0.5">
      <c r="J38" s="81"/>
      <c r="K38" s="81"/>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row>
    <row r="39" spans="10:255" ht="30" x14ac:dyDescent="0.5">
      <c r="J39" s="81"/>
      <c r="K39" s="81"/>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row>
    <row r="40" spans="10:255" ht="30" x14ac:dyDescent="0.5">
      <c r="J40" s="81"/>
      <c r="K40" s="81"/>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row>
    <row r="41" spans="10:255" ht="30" x14ac:dyDescent="0.5">
      <c r="J41" s="81"/>
      <c r="K41" s="81"/>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row>
    <row r="42" spans="10:255" ht="30" x14ac:dyDescent="0.5">
      <c r="J42" s="81"/>
      <c r="K42" s="81"/>
      <c r="N42" s="82"/>
      <c r="O42" s="82"/>
      <c r="P42" s="82"/>
      <c r="Q42" s="82"/>
      <c r="R42" s="82"/>
      <c r="S42" s="82"/>
      <c r="T42" s="82"/>
    </row>
    <row r="43" spans="10:255" ht="30" x14ac:dyDescent="0.5">
      <c r="J43" s="81"/>
      <c r="K43" s="81"/>
      <c r="N43" s="82"/>
      <c r="O43" s="82"/>
      <c r="P43" s="82"/>
      <c r="Q43" s="82"/>
      <c r="R43" s="82"/>
      <c r="S43" s="82"/>
      <c r="T43" s="82"/>
    </row>
    <row r="44" spans="10:255" ht="30" x14ac:dyDescent="0.5">
      <c r="J44" s="81"/>
      <c r="K44" s="81"/>
      <c r="N44" s="82"/>
      <c r="O44" s="82"/>
      <c r="P44" s="82"/>
      <c r="Q44" s="82"/>
      <c r="R44" s="82"/>
      <c r="S44" s="82"/>
      <c r="T44" s="82"/>
    </row>
    <row r="45" spans="10:255" ht="30" x14ac:dyDescent="0.5">
      <c r="J45" s="81"/>
      <c r="K45" s="81"/>
      <c r="N45" s="82"/>
      <c r="O45" s="82"/>
      <c r="P45" s="82"/>
      <c r="Q45" s="82"/>
      <c r="R45" s="82"/>
      <c r="S45" s="82"/>
      <c r="T45" s="82"/>
    </row>
    <row r="46" spans="10:255" ht="30" x14ac:dyDescent="0.5">
      <c r="J46" s="81"/>
      <c r="K46" s="81"/>
      <c r="N46" s="82"/>
      <c r="O46" s="82"/>
      <c r="P46" s="82"/>
      <c r="Q46" s="82"/>
      <c r="R46" s="82"/>
      <c r="S46" s="82"/>
      <c r="T46" s="82"/>
    </row>
    <row r="47" spans="10:255" ht="30" x14ac:dyDescent="0.5">
      <c r="J47" s="81"/>
      <c r="K47" s="81"/>
      <c r="N47" s="82"/>
      <c r="O47" s="82"/>
      <c r="P47" s="82"/>
      <c r="Q47" s="82"/>
      <c r="R47" s="82"/>
      <c r="S47" s="82"/>
      <c r="T47" s="82"/>
    </row>
    <row r="48" spans="10:255" ht="30" x14ac:dyDescent="0.5">
      <c r="J48" s="81"/>
      <c r="K48" s="81"/>
      <c r="N48" s="82"/>
      <c r="O48" s="82"/>
      <c r="P48" s="82"/>
      <c r="Q48" s="82"/>
      <c r="R48" s="82"/>
      <c r="S48" s="82"/>
      <c r="T48" s="82"/>
    </row>
    <row r="49" spans="10:20" ht="30" x14ac:dyDescent="0.5">
      <c r="J49" s="81"/>
      <c r="K49" s="81"/>
      <c r="N49" s="82"/>
      <c r="O49" s="82"/>
      <c r="P49" s="82"/>
      <c r="Q49" s="82"/>
      <c r="R49" s="82"/>
      <c r="S49" s="82"/>
      <c r="T49" s="82"/>
    </row>
    <row r="50" spans="10:20" ht="30" x14ac:dyDescent="0.5">
      <c r="J50" s="81"/>
      <c r="K50" s="81"/>
      <c r="N50" s="82"/>
      <c r="O50" s="82"/>
      <c r="P50" s="82"/>
      <c r="Q50" s="82"/>
      <c r="R50" s="82"/>
      <c r="S50" s="82"/>
      <c r="T50" s="82"/>
    </row>
    <row r="51" spans="10:20" ht="30" x14ac:dyDescent="0.5">
      <c r="J51" s="81"/>
      <c r="K51" s="81"/>
      <c r="N51" s="82"/>
      <c r="O51" s="82"/>
      <c r="P51" s="82"/>
      <c r="Q51" s="82"/>
      <c r="R51" s="82"/>
      <c r="S51" s="82"/>
      <c r="T51" s="82"/>
    </row>
    <row r="52" spans="10:20" ht="30" x14ac:dyDescent="0.5">
      <c r="J52" s="81"/>
      <c r="K52" s="81"/>
      <c r="N52" s="82"/>
      <c r="O52" s="82"/>
      <c r="P52" s="82"/>
      <c r="Q52" s="82"/>
      <c r="R52" s="82"/>
      <c r="S52" s="82"/>
      <c r="T52" s="82"/>
    </row>
    <row r="53" spans="10:20" ht="30" x14ac:dyDescent="0.5">
      <c r="J53" s="81"/>
      <c r="K53" s="81"/>
      <c r="N53" s="82"/>
      <c r="O53" s="82"/>
      <c r="P53" s="82"/>
      <c r="Q53" s="82"/>
      <c r="R53" s="82"/>
      <c r="S53" s="82"/>
      <c r="T53" s="82"/>
    </row>
    <row r="54" spans="10:20" ht="30" x14ac:dyDescent="0.5">
      <c r="J54" s="81"/>
      <c r="K54" s="81"/>
      <c r="N54" s="82"/>
      <c r="O54" s="82"/>
      <c r="P54" s="82"/>
      <c r="Q54" s="82"/>
      <c r="R54" s="82"/>
      <c r="S54" s="82"/>
      <c r="T54" s="82"/>
    </row>
    <row r="55" spans="10:20" ht="30" x14ac:dyDescent="0.5">
      <c r="J55" s="81"/>
      <c r="K55" s="81"/>
      <c r="N55" s="82"/>
      <c r="O55" s="82"/>
      <c r="P55" s="82"/>
      <c r="Q55" s="82"/>
      <c r="R55" s="82"/>
      <c r="S55" s="82"/>
      <c r="T55" s="82"/>
    </row>
    <row r="56" spans="10:20" ht="30" x14ac:dyDescent="0.5">
      <c r="J56" s="81"/>
      <c r="K56" s="81"/>
      <c r="N56" s="82"/>
      <c r="O56" s="82"/>
      <c r="P56" s="82"/>
      <c r="Q56" s="82"/>
      <c r="R56" s="82"/>
      <c r="S56" s="82"/>
      <c r="T56" s="82"/>
    </row>
    <row r="57" spans="10:20" ht="30" x14ac:dyDescent="0.5">
      <c r="J57" s="81"/>
      <c r="K57" s="81"/>
      <c r="N57" s="82"/>
      <c r="O57" s="82"/>
      <c r="P57" s="82"/>
      <c r="Q57" s="82"/>
      <c r="R57" s="82"/>
      <c r="S57" s="82"/>
      <c r="T57" s="82"/>
    </row>
    <row r="58" spans="10:20" ht="30" x14ac:dyDescent="0.5">
      <c r="J58" s="81"/>
      <c r="K58" s="81"/>
      <c r="N58" s="82"/>
      <c r="O58" s="82"/>
      <c r="P58" s="82"/>
      <c r="Q58" s="82"/>
      <c r="R58" s="82"/>
      <c r="S58" s="82"/>
      <c r="T58" s="82"/>
    </row>
    <row r="59" spans="10:20" ht="30" x14ac:dyDescent="0.5">
      <c r="J59" s="81"/>
      <c r="K59" s="81"/>
      <c r="N59" s="82"/>
      <c r="O59" s="82"/>
      <c r="P59" s="82"/>
      <c r="Q59" s="82"/>
      <c r="R59" s="82"/>
      <c r="S59" s="82"/>
      <c r="T59" s="82"/>
    </row>
    <row r="60" spans="10:20" ht="30" x14ac:dyDescent="0.5">
      <c r="J60" s="81"/>
      <c r="K60" s="81"/>
      <c r="N60" s="82"/>
      <c r="O60" s="82"/>
      <c r="P60" s="82"/>
      <c r="Q60" s="82"/>
      <c r="R60" s="82"/>
      <c r="S60" s="82"/>
      <c r="T60" s="82"/>
    </row>
    <row r="61" spans="10:20" ht="30" x14ac:dyDescent="0.5">
      <c r="J61" s="81"/>
      <c r="K61" s="81"/>
      <c r="N61" s="82"/>
      <c r="O61" s="82"/>
      <c r="P61" s="82"/>
      <c r="Q61" s="82"/>
      <c r="R61" s="82"/>
      <c r="S61" s="82"/>
      <c r="T61" s="82"/>
    </row>
    <row r="62" spans="10:20" ht="30" x14ac:dyDescent="0.5">
      <c r="J62" s="81"/>
      <c r="K62" s="81"/>
      <c r="N62" s="82"/>
      <c r="O62" s="82"/>
      <c r="P62" s="82"/>
      <c r="Q62" s="82"/>
      <c r="R62" s="82"/>
      <c r="S62" s="82"/>
      <c r="T62" s="82"/>
    </row>
    <row r="63" spans="10:20" ht="30" x14ac:dyDescent="0.5">
      <c r="J63" s="81"/>
      <c r="K63" s="81"/>
      <c r="N63" s="82"/>
      <c r="O63" s="82"/>
      <c r="P63" s="82"/>
      <c r="Q63" s="82"/>
      <c r="R63" s="82"/>
      <c r="S63" s="82"/>
      <c r="T63" s="82"/>
    </row>
    <row r="64" spans="10:20" ht="30" x14ac:dyDescent="0.5">
      <c r="J64" s="81"/>
      <c r="K64" s="81"/>
      <c r="N64" s="82"/>
      <c r="O64" s="82"/>
      <c r="P64" s="82"/>
      <c r="Q64" s="82"/>
      <c r="R64" s="82"/>
      <c r="S64" s="82"/>
      <c r="T64" s="82"/>
    </row>
    <row r="65" spans="10:20" ht="30" x14ac:dyDescent="0.5">
      <c r="J65" s="81"/>
      <c r="K65" s="81"/>
      <c r="N65" s="82"/>
      <c r="O65" s="82"/>
      <c r="P65" s="82"/>
      <c r="Q65" s="82"/>
      <c r="R65" s="82"/>
      <c r="S65" s="82"/>
      <c r="T65" s="82"/>
    </row>
    <row r="66" spans="10:20" ht="30" x14ac:dyDescent="0.5">
      <c r="J66" s="81"/>
      <c r="K66" s="81"/>
      <c r="N66" s="82"/>
      <c r="O66" s="82"/>
      <c r="P66" s="82"/>
      <c r="Q66" s="82"/>
      <c r="R66" s="82"/>
      <c r="S66" s="82"/>
      <c r="T66" s="82"/>
    </row>
    <row r="67" spans="10:20" ht="30" x14ac:dyDescent="0.5">
      <c r="J67" s="81"/>
      <c r="K67" s="81"/>
      <c r="N67" s="82"/>
      <c r="O67" s="82"/>
      <c r="P67" s="82"/>
      <c r="Q67" s="82"/>
      <c r="R67" s="82"/>
      <c r="S67" s="82"/>
      <c r="T67" s="82"/>
    </row>
    <row r="68" spans="10:20" ht="30" x14ac:dyDescent="0.5">
      <c r="J68" s="81"/>
      <c r="K68" s="81"/>
      <c r="N68" s="82"/>
      <c r="O68" s="82"/>
      <c r="P68" s="82"/>
      <c r="Q68" s="82"/>
      <c r="R68" s="82"/>
      <c r="S68" s="82"/>
      <c r="T68" s="82"/>
    </row>
    <row r="69" spans="10:20" ht="30" x14ac:dyDescent="0.5">
      <c r="J69" s="81"/>
      <c r="K69" s="81"/>
      <c r="N69" s="82"/>
      <c r="O69" s="82"/>
      <c r="P69" s="82"/>
      <c r="Q69" s="82"/>
      <c r="R69" s="82"/>
      <c r="S69" s="82"/>
      <c r="T69" s="82"/>
    </row>
    <row r="70" spans="10:20" ht="30" x14ac:dyDescent="0.5">
      <c r="J70" s="81"/>
      <c r="K70" s="81"/>
      <c r="N70" s="82"/>
      <c r="O70" s="82"/>
      <c r="P70" s="82"/>
      <c r="Q70" s="82"/>
      <c r="R70" s="82"/>
      <c r="S70" s="82"/>
      <c r="T70" s="82"/>
    </row>
    <row r="71" spans="10:20" ht="30" x14ac:dyDescent="0.5">
      <c r="J71" s="81"/>
      <c r="K71" s="81"/>
      <c r="N71" s="82"/>
      <c r="O71" s="82"/>
      <c r="P71" s="82"/>
      <c r="Q71" s="82"/>
      <c r="R71" s="82"/>
      <c r="S71" s="82"/>
      <c r="T71" s="82"/>
    </row>
    <row r="72" spans="10:20" ht="30" x14ac:dyDescent="0.5">
      <c r="J72" s="81"/>
      <c r="K72" s="81"/>
      <c r="N72" s="82"/>
      <c r="O72" s="82"/>
      <c r="P72" s="82"/>
      <c r="Q72" s="82"/>
      <c r="R72" s="82"/>
      <c r="S72" s="82"/>
      <c r="T72" s="82"/>
    </row>
    <row r="73" spans="10:20" ht="30" x14ac:dyDescent="0.5">
      <c r="J73" s="81"/>
      <c r="K73" s="81"/>
      <c r="N73" s="82"/>
      <c r="O73" s="82"/>
      <c r="P73" s="82"/>
      <c r="Q73" s="82"/>
      <c r="R73" s="82"/>
      <c r="S73" s="82"/>
      <c r="T73" s="82"/>
    </row>
    <row r="74" spans="10:20" ht="30" x14ac:dyDescent="0.5">
      <c r="J74" s="81"/>
      <c r="K74" s="81"/>
      <c r="N74" s="82"/>
      <c r="O74" s="82"/>
      <c r="P74" s="82"/>
      <c r="Q74" s="82"/>
      <c r="R74" s="82"/>
      <c r="S74" s="82"/>
      <c r="T74" s="82"/>
    </row>
    <row r="75" spans="10:20" ht="30" x14ac:dyDescent="0.5">
      <c r="J75" s="81"/>
      <c r="K75" s="81"/>
      <c r="N75" s="82"/>
      <c r="O75" s="82"/>
      <c r="P75" s="82"/>
      <c r="Q75" s="82"/>
      <c r="R75" s="82"/>
      <c r="S75" s="82"/>
      <c r="T75" s="82"/>
    </row>
    <row r="76" spans="10:20" ht="30" x14ac:dyDescent="0.5">
      <c r="J76" s="81"/>
      <c r="K76" s="81"/>
      <c r="N76" s="82"/>
      <c r="O76" s="82"/>
      <c r="P76" s="82"/>
      <c r="Q76" s="82"/>
      <c r="R76" s="82"/>
      <c r="S76" s="82"/>
      <c r="T76" s="82"/>
    </row>
    <row r="77" spans="10:20" ht="30" x14ac:dyDescent="0.5">
      <c r="J77" s="81"/>
      <c r="K77" s="81"/>
      <c r="N77" s="82"/>
      <c r="O77" s="82"/>
      <c r="P77" s="82"/>
      <c r="Q77" s="82"/>
      <c r="R77" s="82"/>
      <c r="S77" s="82"/>
      <c r="T77" s="82"/>
    </row>
    <row r="78" spans="10:20" ht="30" x14ac:dyDescent="0.5">
      <c r="J78" s="81"/>
      <c r="K78" s="81"/>
      <c r="N78" s="82"/>
      <c r="O78" s="82"/>
      <c r="P78" s="82"/>
      <c r="Q78" s="82"/>
      <c r="R78" s="82"/>
      <c r="S78" s="82"/>
      <c r="T78" s="82"/>
    </row>
    <row r="79" spans="10:20" ht="30" x14ac:dyDescent="0.5">
      <c r="J79" s="81"/>
      <c r="K79" s="81"/>
      <c r="N79" s="82"/>
      <c r="O79" s="82"/>
      <c r="P79" s="82"/>
      <c r="Q79" s="82"/>
      <c r="R79" s="82"/>
      <c r="S79" s="82"/>
      <c r="T79" s="82"/>
    </row>
    <row r="80" spans="10:20" ht="30" x14ac:dyDescent="0.5">
      <c r="J80" s="81"/>
      <c r="K80" s="81"/>
      <c r="N80" s="82"/>
      <c r="O80" s="82"/>
      <c r="P80" s="82"/>
      <c r="Q80" s="82"/>
      <c r="R80" s="82"/>
      <c r="S80" s="82"/>
      <c r="T80" s="82"/>
    </row>
    <row r="81" spans="10:20" ht="30" x14ac:dyDescent="0.5">
      <c r="J81" s="81"/>
      <c r="K81" s="81"/>
      <c r="N81" s="82"/>
      <c r="O81" s="82"/>
      <c r="P81" s="82"/>
      <c r="Q81" s="82"/>
      <c r="R81" s="82"/>
      <c r="S81" s="82"/>
      <c r="T81" s="82"/>
    </row>
    <row r="82" spans="10:20" ht="30" x14ac:dyDescent="0.5">
      <c r="J82" s="81"/>
      <c r="K82" s="81"/>
      <c r="N82" s="82"/>
      <c r="O82" s="82"/>
      <c r="P82" s="82"/>
      <c r="Q82" s="82"/>
      <c r="R82" s="82"/>
      <c r="S82" s="82"/>
      <c r="T82" s="82"/>
    </row>
    <row r="83" spans="10:20" ht="30" x14ac:dyDescent="0.5">
      <c r="J83" s="81"/>
      <c r="K83" s="84"/>
      <c r="N83" s="82"/>
      <c r="O83" s="82"/>
      <c r="P83" s="82"/>
      <c r="Q83" s="82"/>
      <c r="R83" s="82"/>
      <c r="S83" s="82"/>
      <c r="T83" s="82"/>
    </row>
    <row r="84" spans="10:20" ht="30" x14ac:dyDescent="0.5">
      <c r="J84" s="81"/>
      <c r="K84" s="81"/>
      <c r="N84" s="82"/>
      <c r="O84" s="82"/>
      <c r="P84" s="82"/>
      <c r="Q84" s="82"/>
      <c r="R84" s="82"/>
      <c r="S84" s="82"/>
      <c r="T84" s="82"/>
    </row>
    <row r="85" spans="10:20" ht="30" x14ac:dyDescent="0.5">
      <c r="J85" s="81"/>
      <c r="K85" s="81"/>
      <c r="N85" s="82"/>
      <c r="O85" s="82"/>
      <c r="P85" s="82"/>
      <c r="Q85" s="82"/>
      <c r="R85" s="82"/>
      <c r="S85" s="82"/>
      <c r="T85" s="82"/>
    </row>
    <row r="86" spans="10:20" ht="30" x14ac:dyDescent="0.5">
      <c r="J86" s="81"/>
      <c r="K86" s="81"/>
      <c r="N86" s="82"/>
      <c r="O86" s="82"/>
      <c r="P86" s="82"/>
      <c r="Q86" s="82"/>
      <c r="R86" s="82"/>
      <c r="S86" s="82"/>
      <c r="T86" s="82"/>
    </row>
    <row r="87" spans="10:20" ht="30" x14ac:dyDescent="0.5">
      <c r="J87" s="81"/>
      <c r="K87" s="81"/>
      <c r="N87" s="82"/>
      <c r="O87" s="82"/>
      <c r="P87" s="82"/>
      <c r="Q87" s="82"/>
      <c r="R87" s="82"/>
      <c r="S87" s="82"/>
      <c r="T87" s="82"/>
    </row>
    <row r="88" spans="10:20" ht="30" x14ac:dyDescent="0.5">
      <c r="J88" s="81"/>
      <c r="K88" s="81"/>
      <c r="N88" s="82"/>
      <c r="O88" s="82"/>
      <c r="P88" s="82"/>
      <c r="Q88" s="82"/>
      <c r="R88" s="82"/>
      <c r="S88" s="82"/>
      <c r="T88" s="82"/>
    </row>
    <row r="89" spans="10:20" ht="30" x14ac:dyDescent="0.5">
      <c r="J89" s="81"/>
      <c r="K89" s="81"/>
      <c r="N89" s="82"/>
      <c r="O89" s="82"/>
      <c r="P89" s="82"/>
      <c r="Q89" s="82"/>
      <c r="R89" s="82"/>
      <c r="S89" s="82"/>
      <c r="T89" s="82"/>
    </row>
    <row r="90" spans="10:20" ht="30" x14ac:dyDescent="0.5">
      <c r="J90" s="81"/>
      <c r="K90" s="81"/>
      <c r="N90" s="82"/>
      <c r="O90" s="82"/>
      <c r="P90" s="82"/>
      <c r="Q90" s="82"/>
      <c r="R90" s="82"/>
      <c r="S90" s="82"/>
      <c r="T90" s="82"/>
    </row>
    <row r="91" spans="10:20" ht="30" x14ac:dyDescent="0.5">
      <c r="J91" s="81"/>
      <c r="K91" s="81"/>
      <c r="N91" s="82"/>
      <c r="O91" s="82"/>
      <c r="P91" s="82"/>
      <c r="Q91" s="82"/>
      <c r="R91" s="82"/>
      <c r="S91" s="82"/>
      <c r="T91" s="82"/>
    </row>
    <row r="92" spans="10:20" ht="30" x14ac:dyDescent="0.5">
      <c r="J92" s="81"/>
      <c r="K92" s="81"/>
      <c r="N92" s="82"/>
      <c r="O92" s="82"/>
      <c r="P92" s="82"/>
      <c r="Q92" s="82"/>
      <c r="R92" s="82"/>
      <c r="S92" s="82"/>
      <c r="T92" s="82"/>
    </row>
    <row r="93" spans="10:20" ht="30" x14ac:dyDescent="0.5">
      <c r="J93" s="81"/>
      <c r="K93" s="81"/>
      <c r="N93" s="82"/>
      <c r="O93" s="82"/>
      <c r="P93" s="82"/>
      <c r="Q93" s="82"/>
      <c r="R93" s="82"/>
      <c r="S93" s="82"/>
      <c r="T93" s="82"/>
    </row>
    <row r="94" spans="10:20" ht="30" x14ac:dyDescent="0.5">
      <c r="J94" s="81"/>
      <c r="K94" s="81"/>
      <c r="N94" s="82"/>
      <c r="O94" s="82"/>
      <c r="P94" s="82"/>
      <c r="Q94" s="82"/>
      <c r="R94" s="82"/>
      <c r="S94" s="82"/>
      <c r="T94" s="82"/>
    </row>
    <row r="95" spans="10:20" ht="30" x14ac:dyDescent="0.5">
      <c r="J95" s="81"/>
      <c r="K95" s="81"/>
      <c r="N95" s="82"/>
      <c r="O95" s="82"/>
      <c r="P95" s="82"/>
      <c r="Q95" s="82"/>
      <c r="R95" s="82"/>
      <c r="S95" s="82"/>
      <c r="T95" s="82"/>
    </row>
    <row r="96" spans="10:20" ht="30" x14ac:dyDescent="0.5">
      <c r="J96" s="81"/>
      <c r="K96" s="81"/>
      <c r="N96" s="82"/>
      <c r="O96" s="82"/>
      <c r="P96" s="82"/>
      <c r="Q96" s="82"/>
      <c r="R96" s="82"/>
      <c r="S96" s="82"/>
      <c r="T96" s="82"/>
    </row>
    <row r="97" spans="10:20" ht="30" x14ac:dyDescent="0.5">
      <c r="J97" s="81"/>
      <c r="K97" s="81"/>
      <c r="N97" s="82"/>
      <c r="O97" s="82"/>
      <c r="P97" s="82"/>
      <c r="Q97" s="82"/>
      <c r="R97" s="82"/>
      <c r="S97" s="82"/>
      <c r="T97" s="82"/>
    </row>
    <row r="98" spans="10:20" ht="30" x14ac:dyDescent="0.5">
      <c r="J98" s="81"/>
      <c r="K98" s="81"/>
      <c r="N98" s="82"/>
      <c r="O98" s="82"/>
      <c r="P98" s="82"/>
      <c r="Q98" s="82"/>
      <c r="R98" s="82"/>
      <c r="S98" s="82"/>
      <c r="T98" s="82"/>
    </row>
    <row r="99" spans="10:20" ht="30" x14ac:dyDescent="0.5">
      <c r="J99" s="81"/>
      <c r="K99" s="81"/>
      <c r="N99" s="82"/>
      <c r="O99" s="82"/>
      <c r="P99" s="82"/>
      <c r="Q99" s="82"/>
      <c r="R99" s="82"/>
      <c r="S99" s="82"/>
      <c r="T99" s="82"/>
    </row>
    <row r="100" spans="10:20" ht="30" x14ac:dyDescent="0.5">
      <c r="J100" s="81"/>
      <c r="K100" s="81"/>
      <c r="N100" s="82"/>
      <c r="O100" s="82"/>
      <c r="P100" s="82"/>
      <c r="Q100" s="82"/>
      <c r="R100" s="82"/>
      <c r="S100" s="82"/>
      <c r="T100" s="82"/>
    </row>
    <row r="101" spans="10:20" ht="30" x14ac:dyDescent="0.5">
      <c r="J101" s="81"/>
      <c r="K101" s="81"/>
      <c r="N101" s="82"/>
      <c r="O101" s="82"/>
      <c r="P101" s="82"/>
      <c r="Q101" s="82"/>
      <c r="R101" s="82"/>
      <c r="S101" s="82"/>
      <c r="T101" s="82"/>
    </row>
    <row r="102" spans="10:20" ht="30" x14ac:dyDescent="0.5">
      <c r="J102" s="81"/>
      <c r="K102" s="81"/>
      <c r="N102" s="82"/>
      <c r="O102" s="82"/>
      <c r="P102" s="82"/>
      <c r="Q102" s="82"/>
      <c r="R102" s="82"/>
      <c r="S102" s="82"/>
      <c r="T102" s="82"/>
    </row>
    <row r="103" spans="10:20" ht="30" x14ac:dyDescent="0.5">
      <c r="J103" s="81"/>
      <c r="K103" s="81"/>
      <c r="N103" s="82"/>
      <c r="O103" s="82"/>
      <c r="P103" s="82"/>
      <c r="Q103" s="82"/>
      <c r="R103" s="82"/>
      <c r="S103" s="82"/>
      <c r="T103" s="82"/>
    </row>
    <row r="104" spans="10:20" ht="30" x14ac:dyDescent="0.5">
      <c r="J104" s="81"/>
      <c r="K104" s="81"/>
      <c r="N104" s="82"/>
      <c r="O104" s="82"/>
      <c r="P104" s="82"/>
      <c r="Q104" s="82"/>
      <c r="R104" s="82"/>
      <c r="S104" s="82"/>
      <c r="T104" s="82"/>
    </row>
    <row r="105" spans="10:20" ht="30" x14ac:dyDescent="0.5">
      <c r="J105" s="81"/>
      <c r="K105" s="81"/>
      <c r="N105" s="82"/>
      <c r="O105" s="82"/>
      <c r="P105" s="82"/>
      <c r="Q105" s="82"/>
      <c r="R105" s="82"/>
      <c r="S105" s="82"/>
      <c r="T105" s="82"/>
    </row>
    <row r="106" spans="10:20" ht="30" x14ac:dyDescent="0.5">
      <c r="J106" s="81"/>
      <c r="K106" s="81"/>
      <c r="N106" s="82"/>
      <c r="O106" s="82"/>
      <c r="P106" s="82"/>
      <c r="Q106" s="82"/>
      <c r="R106" s="82"/>
      <c r="S106" s="82"/>
      <c r="T106" s="82"/>
    </row>
    <row r="107" spans="10:20" ht="30" x14ac:dyDescent="0.5">
      <c r="J107" s="81"/>
      <c r="K107" s="81"/>
      <c r="N107" s="82"/>
      <c r="O107" s="82"/>
      <c r="P107" s="82"/>
      <c r="Q107" s="82"/>
      <c r="R107" s="82"/>
      <c r="S107" s="82"/>
      <c r="T107" s="82"/>
    </row>
    <row r="108" spans="10:20" ht="30" x14ac:dyDescent="0.5">
      <c r="J108" s="81"/>
      <c r="K108" s="81"/>
      <c r="N108" s="82"/>
      <c r="O108" s="82"/>
      <c r="P108" s="82"/>
      <c r="Q108" s="82"/>
      <c r="R108" s="82"/>
      <c r="S108" s="82"/>
      <c r="T108" s="82"/>
    </row>
    <row r="109" spans="10:20" ht="30" x14ac:dyDescent="0.5">
      <c r="J109" s="81"/>
      <c r="K109" s="81"/>
      <c r="N109" s="82"/>
      <c r="O109" s="82"/>
      <c r="P109" s="82"/>
      <c r="Q109" s="82"/>
      <c r="R109" s="82"/>
      <c r="S109" s="82"/>
      <c r="T109" s="82"/>
    </row>
    <row r="110" spans="10:20" ht="30" x14ac:dyDescent="0.5">
      <c r="J110" s="81"/>
      <c r="K110" s="81"/>
      <c r="N110" s="82"/>
      <c r="O110" s="82"/>
      <c r="P110" s="82"/>
      <c r="Q110" s="82"/>
      <c r="R110" s="82"/>
      <c r="S110" s="82"/>
      <c r="T110" s="82"/>
    </row>
    <row r="111" spans="10:20" ht="30" x14ac:dyDescent="0.5">
      <c r="J111" s="81"/>
      <c r="K111" s="81"/>
      <c r="N111" s="82"/>
      <c r="O111" s="82"/>
      <c r="P111" s="82"/>
      <c r="Q111" s="82"/>
      <c r="R111" s="82"/>
      <c r="S111" s="82"/>
      <c r="T111" s="82"/>
    </row>
    <row r="112" spans="10:20" ht="30" x14ac:dyDescent="0.5">
      <c r="J112" s="81"/>
      <c r="K112" s="81"/>
      <c r="N112" s="82"/>
      <c r="O112" s="82"/>
      <c r="P112" s="82"/>
      <c r="Q112" s="82"/>
      <c r="R112" s="82"/>
      <c r="S112" s="82"/>
      <c r="T112" s="82"/>
    </row>
    <row r="113" spans="10:20" ht="30" x14ac:dyDescent="0.5">
      <c r="J113" s="81"/>
      <c r="K113" s="81"/>
      <c r="N113" s="82"/>
      <c r="O113" s="82"/>
      <c r="P113" s="82"/>
      <c r="Q113" s="82"/>
      <c r="R113" s="82"/>
      <c r="S113" s="82"/>
      <c r="T113" s="82"/>
    </row>
    <row r="114" spans="10:20" ht="30" x14ac:dyDescent="0.5">
      <c r="J114" s="81"/>
      <c r="K114" s="81"/>
      <c r="N114" s="82"/>
      <c r="O114" s="82"/>
      <c r="P114" s="82"/>
      <c r="Q114" s="82"/>
      <c r="R114" s="82"/>
      <c r="S114" s="82"/>
      <c r="T114" s="82"/>
    </row>
    <row r="115" spans="10:20" ht="30" x14ac:dyDescent="0.5">
      <c r="J115" s="81"/>
      <c r="K115" s="81"/>
      <c r="N115" s="82"/>
      <c r="O115" s="82"/>
      <c r="P115" s="82"/>
      <c r="Q115" s="82"/>
      <c r="R115" s="82"/>
      <c r="S115" s="82"/>
      <c r="T115" s="82"/>
    </row>
    <row r="116" spans="10:20" ht="30" x14ac:dyDescent="0.5">
      <c r="J116" s="81"/>
      <c r="K116" s="81"/>
      <c r="N116" s="82"/>
      <c r="O116" s="82"/>
      <c r="P116" s="82"/>
      <c r="Q116" s="82"/>
      <c r="R116" s="82"/>
      <c r="S116" s="82"/>
      <c r="T116" s="82"/>
    </row>
    <row r="117" spans="10:20" ht="30" x14ac:dyDescent="0.5">
      <c r="J117" s="81"/>
      <c r="K117" s="81"/>
      <c r="N117" s="82"/>
      <c r="O117" s="82"/>
      <c r="P117" s="82"/>
      <c r="Q117" s="82"/>
      <c r="R117" s="82"/>
      <c r="S117" s="82"/>
      <c r="T117" s="82"/>
    </row>
    <row r="118" spans="10:20" ht="30" x14ac:dyDescent="0.5">
      <c r="J118" s="81"/>
      <c r="K118" s="81"/>
      <c r="N118" s="82"/>
      <c r="O118" s="82"/>
      <c r="P118" s="82"/>
      <c r="Q118" s="82"/>
      <c r="R118" s="82"/>
      <c r="S118" s="82"/>
      <c r="T118" s="82"/>
    </row>
    <row r="119" spans="10:20" ht="30" x14ac:dyDescent="0.5">
      <c r="J119" s="81"/>
      <c r="K119" s="81"/>
      <c r="N119" s="82"/>
      <c r="O119" s="82"/>
      <c r="P119" s="82"/>
      <c r="Q119" s="82"/>
      <c r="R119" s="82"/>
      <c r="S119" s="82"/>
      <c r="T119" s="82"/>
    </row>
    <row r="120" spans="10:20" ht="30" x14ac:dyDescent="0.5">
      <c r="J120" s="81"/>
      <c r="K120" s="81"/>
      <c r="N120" s="82"/>
      <c r="O120" s="82"/>
      <c r="P120" s="82"/>
      <c r="Q120" s="82"/>
      <c r="R120" s="82"/>
      <c r="S120" s="82"/>
      <c r="T120" s="82"/>
    </row>
    <row r="121" spans="10:20" ht="30" x14ac:dyDescent="0.5">
      <c r="J121" s="81"/>
      <c r="K121" s="81"/>
      <c r="N121" s="82"/>
      <c r="O121" s="82"/>
      <c r="P121" s="82"/>
      <c r="Q121" s="82"/>
      <c r="R121" s="82"/>
      <c r="S121" s="82"/>
      <c r="T121" s="82"/>
    </row>
    <row r="122" spans="10:20" ht="30" x14ac:dyDescent="0.5">
      <c r="J122" s="81"/>
      <c r="K122" s="81"/>
      <c r="N122" s="82"/>
      <c r="O122" s="82"/>
      <c r="P122" s="82"/>
      <c r="Q122" s="82"/>
      <c r="R122" s="82"/>
      <c r="S122" s="82"/>
      <c r="T122" s="82"/>
    </row>
    <row r="123" spans="10:20" ht="30" x14ac:dyDescent="0.5">
      <c r="J123" s="81"/>
      <c r="K123" s="81"/>
      <c r="N123" s="82"/>
      <c r="O123" s="82"/>
      <c r="P123" s="82"/>
      <c r="Q123" s="82"/>
      <c r="R123" s="82"/>
      <c r="S123" s="82"/>
      <c r="T123" s="82"/>
    </row>
    <row r="124" spans="10:20" ht="30" x14ac:dyDescent="0.5">
      <c r="J124" s="81"/>
      <c r="K124" s="81"/>
      <c r="N124" s="82"/>
      <c r="O124" s="82"/>
      <c r="P124" s="82"/>
      <c r="Q124" s="82"/>
      <c r="R124" s="82"/>
      <c r="S124" s="82"/>
      <c r="T124" s="82"/>
    </row>
    <row r="125" spans="10:20" ht="30" x14ac:dyDescent="0.5">
      <c r="J125" s="81"/>
      <c r="K125" s="81"/>
      <c r="N125" s="82"/>
      <c r="O125" s="82"/>
      <c r="P125" s="82"/>
      <c r="Q125" s="82"/>
      <c r="R125" s="82"/>
      <c r="S125" s="82"/>
      <c r="T125" s="82"/>
    </row>
    <row r="126" spans="10:20" ht="30" x14ac:dyDescent="0.5">
      <c r="J126" s="81"/>
      <c r="K126" s="81"/>
      <c r="N126" s="82"/>
      <c r="O126" s="82"/>
      <c r="P126" s="82"/>
      <c r="Q126" s="82"/>
      <c r="R126" s="82"/>
      <c r="S126" s="82"/>
      <c r="T126" s="82"/>
    </row>
    <row r="127" spans="10:20" ht="30" x14ac:dyDescent="0.5">
      <c r="J127" s="81"/>
      <c r="K127" s="81"/>
      <c r="N127" s="82"/>
      <c r="O127" s="82"/>
      <c r="P127" s="82"/>
      <c r="Q127" s="82"/>
      <c r="R127" s="82"/>
      <c r="S127" s="82"/>
      <c r="T127" s="82"/>
    </row>
    <row r="128" spans="10:20" ht="30" x14ac:dyDescent="0.5">
      <c r="J128" s="81"/>
      <c r="K128" s="81"/>
      <c r="N128" s="82"/>
      <c r="O128" s="82"/>
      <c r="P128" s="82"/>
      <c r="Q128" s="82"/>
      <c r="R128" s="82"/>
      <c r="S128" s="82"/>
      <c r="T128" s="82"/>
    </row>
    <row r="129" spans="10:20" ht="30" x14ac:dyDescent="0.5">
      <c r="J129" s="81"/>
      <c r="K129" s="81"/>
      <c r="N129" s="82"/>
      <c r="O129" s="82"/>
      <c r="P129" s="82"/>
      <c r="Q129" s="82"/>
      <c r="R129" s="82"/>
      <c r="S129" s="82"/>
      <c r="T129" s="82"/>
    </row>
    <row r="130" spans="10:20" ht="30" x14ac:dyDescent="0.5">
      <c r="J130" s="81"/>
      <c r="K130" s="81"/>
      <c r="N130" s="82"/>
      <c r="O130" s="82"/>
      <c r="P130" s="82"/>
      <c r="Q130" s="82"/>
      <c r="R130" s="82"/>
      <c r="S130" s="82"/>
      <c r="T130" s="82"/>
    </row>
    <row r="131" spans="10:20" ht="30" x14ac:dyDescent="0.5">
      <c r="J131" s="81"/>
      <c r="K131" s="81"/>
      <c r="N131" s="82"/>
      <c r="O131" s="82"/>
      <c r="P131" s="82"/>
      <c r="Q131" s="82"/>
      <c r="R131" s="82"/>
      <c r="S131" s="82"/>
      <c r="T131" s="82"/>
    </row>
    <row r="132" spans="10:20" ht="30" x14ac:dyDescent="0.5">
      <c r="J132" s="81"/>
      <c r="K132" s="81"/>
      <c r="N132" s="82"/>
      <c r="O132" s="82"/>
      <c r="P132" s="82"/>
      <c r="Q132" s="82"/>
      <c r="R132" s="82"/>
      <c r="S132" s="82"/>
      <c r="T132" s="82"/>
    </row>
    <row r="133" spans="10:20" ht="30" x14ac:dyDescent="0.5">
      <c r="J133" s="81"/>
      <c r="K133" s="81"/>
      <c r="N133" s="82"/>
      <c r="O133" s="82"/>
      <c r="P133" s="82"/>
      <c r="Q133" s="82"/>
      <c r="R133" s="82"/>
      <c r="S133" s="82"/>
      <c r="T133" s="82"/>
    </row>
    <row r="134" spans="10:20" ht="30" x14ac:dyDescent="0.5">
      <c r="J134" s="81"/>
      <c r="K134" s="81"/>
      <c r="N134" s="82"/>
      <c r="O134" s="82"/>
      <c r="P134" s="82"/>
      <c r="Q134" s="82"/>
      <c r="R134" s="82"/>
      <c r="S134" s="82"/>
      <c r="T134" s="82"/>
    </row>
    <row r="135" spans="10:20" ht="30" x14ac:dyDescent="0.5">
      <c r="J135" s="81"/>
      <c r="K135" s="81"/>
      <c r="N135" s="82"/>
      <c r="O135" s="82"/>
      <c r="P135" s="82"/>
      <c r="Q135" s="82"/>
      <c r="R135" s="82"/>
      <c r="S135" s="82"/>
      <c r="T135" s="82"/>
    </row>
    <row r="136" spans="10:20" ht="30" x14ac:dyDescent="0.5">
      <c r="J136" s="81"/>
      <c r="K136" s="81"/>
      <c r="N136" s="82"/>
      <c r="O136" s="82"/>
      <c r="P136" s="82"/>
      <c r="Q136" s="82"/>
      <c r="R136" s="82"/>
      <c r="S136" s="82"/>
      <c r="T136" s="82"/>
    </row>
    <row r="137" spans="10:20" ht="30" x14ac:dyDescent="0.5">
      <c r="J137" s="81"/>
      <c r="K137" s="81"/>
      <c r="N137" s="82"/>
      <c r="O137" s="82"/>
      <c r="P137" s="82"/>
      <c r="Q137" s="82"/>
      <c r="R137" s="82"/>
      <c r="S137" s="82"/>
      <c r="T137" s="82"/>
    </row>
    <row r="138" spans="10:20" ht="30" x14ac:dyDescent="0.5">
      <c r="J138" s="81"/>
      <c r="K138" s="81"/>
      <c r="N138" s="82"/>
      <c r="O138" s="82"/>
      <c r="P138" s="82"/>
      <c r="Q138" s="82"/>
      <c r="R138" s="82"/>
      <c r="S138" s="82"/>
      <c r="T138" s="82"/>
    </row>
    <row r="139" spans="10:20" ht="30" x14ac:dyDescent="0.5">
      <c r="J139" s="81"/>
      <c r="K139" s="81"/>
      <c r="N139" s="82"/>
      <c r="O139" s="82"/>
      <c r="P139" s="82"/>
      <c r="Q139" s="82"/>
      <c r="R139" s="82"/>
      <c r="S139" s="82"/>
      <c r="T139" s="82"/>
    </row>
    <row r="140" spans="10:20" ht="30" x14ac:dyDescent="0.5">
      <c r="J140" s="81"/>
      <c r="K140" s="81"/>
      <c r="N140" s="82"/>
      <c r="O140" s="82"/>
      <c r="P140" s="82"/>
      <c r="Q140" s="82"/>
      <c r="R140" s="82"/>
      <c r="S140" s="82"/>
      <c r="T140" s="82"/>
    </row>
    <row r="141" spans="10:20" ht="30" x14ac:dyDescent="0.5">
      <c r="J141" s="81"/>
      <c r="K141" s="81"/>
      <c r="N141" s="82"/>
      <c r="O141" s="82"/>
      <c r="P141" s="82"/>
      <c r="Q141" s="82"/>
      <c r="R141" s="82"/>
      <c r="S141" s="82"/>
      <c r="T141" s="82"/>
    </row>
    <row r="142" spans="10:20" ht="30" x14ac:dyDescent="0.5">
      <c r="J142" s="81"/>
      <c r="K142" s="81"/>
      <c r="N142" s="82"/>
      <c r="O142" s="82"/>
      <c r="P142" s="82"/>
      <c r="Q142" s="82"/>
      <c r="R142" s="82"/>
      <c r="S142" s="82"/>
      <c r="T142" s="82"/>
    </row>
    <row r="143" spans="10:20" ht="30" x14ac:dyDescent="0.5">
      <c r="J143" s="81"/>
      <c r="K143" s="81"/>
      <c r="N143" s="82"/>
      <c r="O143" s="82"/>
      <c r="P143" s="82"/>
      <c r="Q143" s="82"/>
      <c r="R143" s="82"/>
      <c r="S143" s="82"/>
      <c r="T143" s="82"/>
    </row>
    <row r="144" spans="10:20" ht="30" x14ac:dyDescent="0.5">
      <c r="J144" s="81"/>
      <c r="K144" s="81"/>
      <c r="N144" s="82"/>
      <c r="O144" s="82"/>
      <c r="P144" s="82"/>
      <c r="Q144" s="82"/>
      <c r="R144" s="82"/>
      <c r="S144" s="82"/>
      <c r="T144" s="82"/>
    </row>
    <row r="145" spans="10:20" ht="30" x14ac:dyDescent="0.5">
      <c r="J145" s="81"/>
      <c r="K145" s="81"/>
      <c r="N145" s="82"/>
      <c r="O145" s="82"/>
      <c r="P145" s="82"/>
      <c r="Q145" s="82"/>
      <c r="R145" s="82"/>
      <c r="S145" s="82"/>
      <c r="T145" s="82"/>
    </row>
    <row r="146" spans="10:20" ht="30" x14ac:dyDescent="0.5">
      <c r="J146" s="81"/>
      <c r="K146" s="81"/>
      <c r="N146" s="82"/>
      <c r="O146" s="82"/>
      <c r="P146" s="82"/>
      <c r="Q146" s="82"/>
      <c r="R146" s="82"/>
      <c r="S146" s="82"/>
      <c r="T146" s="82"/>
    </row>
    <row r="147" spans="10:20" ht="30" x14ac:dyDescent="0.5">
      <c r="J147" s="81"/>
      <c r="K147" s="81"/>
      <c r="N147" s="82"/>
      <c r="O147" s="82"/>
      <c r="P147" s="82"/>
      <c r="Q147" s="82"/>
      <c r="R147" s="82"/>
      <c r="S147" s="82"/>
      <c r="T147" s="82"/>
    </row>
    <row r="148" spans="10:20" ht="30" x14ac:dyDescent="0.5">
      <c r="J148" s="81"/>
      <c r="K148" s="81"/>
      <c r="N148" s="82"/>
      <c r="O148" s="82"/>
      <c r="P148" s="82"/>
      <c r="Q148" s="82"/>
      <c r="R148" s="82"/>
      <c r="S148" s="82"/>
      <c r="T148" s="82"/>
    </row>
    <row r="149" spans="10:20" ht="30" x14ac:dyDescent="0.5">
      <c r="J149" s="81"/>
      <c r="K149" s="81"/>
      <c r="N149" s="82"/>
      <c r="O149" s="82"/>
      <c r="P149" s="82"/>
      <c r="Q149" s="82"/>
      <c r="R149" s="82"/>
      <c r="S149" s="82"/>
      <c r="T149" s="82"/>
    </row>
    <row r="150" spans="10:20" ht="30" x14ac:dyDescent="0.5">
      <c r="J150" s="81"/>
      <c r="K150" s="81"/>
      <c r="N150" s="82"/>
      <c r="O150" s="82"/>
      <c r="P150" s="82"/>
      <c r="Q150" s="82"/>
      <c r="R150" s="82"/>
      <c r="S150" s="82"/>
      <c r="T150" s="82"/>
    </row>
    <row r="151" spans="10:20" ht="30" x14ac:dyDescent="0.5">
      <c r="J151" s="81"/>
      <c r="K151" s="81"/>
      <c r="N151" s="82"/>
      <c r="O151" s="82"/>
      <c r="P151" s="82"/>
      <c r="Q151" s="82"/>
      <c r="R151" s="82"/>
      <c r="S151" s="82"/>
      <c r="T151" s="82"/>
    </row>
    <row r="152" spans="10:20" ht="30" x14ac:dyDescent="0.5">
      <c r="J152" s="81"/>
      <c r="K152" s="81"/>
      <c r="N152" s="82"/>
      <c r="O152" s="82"/>
      <c r="P152" s="82"/>
      <c r="Q152" s="82"/>
      <c r="R152" s="82"/>
      <c r="S152" s="82"/>
      <c r="T152" s="82"/>
    </row>
    <row r="153" spans="10:20" ht="30" x14ac:dyDescent="0.5">
      <c r="J153" s="81"/>
      <c r="K153" s="81"/>
      <c r="N153" s="82"/>
      <c r="O153" s="82"/>
      <c r="P153" s="82"/>
      <c r="Q153" s="82"/>
      <c r="R153" s="82"/>
      <c r="S153" s="82"/>
      <c r="T153" s="82"/>
    </row>
    <row r="154" spans="10:20" ht="30" x14ac:dyDescent="0.5">
      <c r="J154" s="81"/>
      <c r="K154" s="81"/>
      <c r="N154" s="82"/>
      <c r="O154" s="82"/>
      <c r="P154" s="82"/>
      <c r="Q154" s="82"/>
      <c r="R154" s="82"/>
      <c r="S154" s="82"/>
      <c r="T154" s="82"/>
    </row>
    <row r="155" spans="10:20" ht="30" x14ac:dyDescent="0.5">
      <c r="J155" s="81"/>
      <c r="K155" s="81"/>
      <c r="N155" s="82"/>
      <c r="O155" s="82"/>
      <c r="P155" s="82"/>
      <c r="Q155" s="82"/>
      <c r="R155" s="82"/>
      <c r="S155" s="82"/>
      <c r="T155" s="82"/>
    </row>
    <row r="156" spans="10:20" ht="30" x14ac:dyDescent="0.5">
      <c r="J156" s="81"/>
      <c r="K156" s="81"/>
      <c r="N156" s="82"/>
      <c r="O156" s="82"/>
      <c r="P156" s="82"/>
      <c r="Q156" s="82"/>
      <c r="R156" s="82"/>
      <c r="S156" s="82"/>
      <c r="T156" s="82"/>
    </row>
    <row r="157" spans="10:20" ht="30" x14ac:dyDescent="0.5">
      <c r="J157" s="81"/>
      <c r="K157" s="81"/>
      <c r="N157" s="82"/>
      <c r="O157" s="82"/>
      <c r="P157" s="82"/>
      <c r="Q157" s="82"/>
      <c r="R157" s="82"/>
      <c r="S157" s="82"/>
      <c r="T157" s="82"/>
    </row>
    <row r="158" spans="10:20" ht="30" x14ac:dyDescent="0.5">
      <c r="J158" s="81"/>
      <c r="K158" s="81"/>
      <c r="N158" s="82"/>
      <c r="O158" s="82"/>
      <c r="P158" s="82"/>
      <c r="Q158" s="82"/>
      <c r="R158" s="82"/>
      <c r="S158" s="82"/>
      <c r="T158" s="82"/>
    </row>
    <row r="159" spans="10:20" ht="30" x14ac:dyDescent="0.5">
      <c r="J159" s="81"/>
      <c r="K159" s="81"/>
      <c r="N159" s="82"/>
      <c r="O159" s="82"/>
      <c r="P159" s="82"/>
      <c r="Q159" s="82"/>
      <c r="R159" s="82"/>
      <c r="S159" s="82"/>
      <c r="T159" s="82"/>
    </row>
    <row r="160" spans="10:20" ht="30" x14ac:dyDescent="0.5">
      <c r="J160" s="81"/>
      <c r="K160" s="81"/>
      <c r="N160" s="82"/>
      <c r="O160" s="82"/>
      <c r="P160" s="82"/>
      <c r="Q160" s="82"/>
      <c r="R160" s="82"/>
      <c r="S160" s="82"/>
      <c r="T160" s="82"/>
    </row>
    <row r="161" spans="10:20" ht="30" x14ac:dyDescent="0.5">
      <c r="J161" s="81"/>
      <c r="K161" s="81"/>
      <c r="N161" s="82"/>
      <c r="O161" s="82"/>
      <c r="P161" s="82"/>
      <c r="Q161" s="82"/>
      <c r="R161" s="82"/>
      <c r="S161" s="82"/>
      <c r="T161" s="82"/>
    </row>
    <row r="162" spans="10:20" ht="30" x14ac:dyDescent="0.5">
      <c r="J162" s="81"/>
      <c r="K162" s="81"/>
      <c r="N162" s="82"/>
      <c r="O162" s="82"/>
      <c r="P162" s="82"/>
      <c r="Q162" s="82"/>
      <c r="R162" s="82"/>
      <c r="S162" s="82"/>
      <c r="T162" s="82"/>
    </row>
    <row r="163" spans="10:20" ht="30" x14ac:dyDescent="0.5">
      <c r="J163" s="81"/>
      <c r="K163" s="81"/>
      <c r="N163" s="82"/>
      <c r="O163" s="82"/>
      <c r="P163" s="82"/>
      <c r="Q163" s="82"/>
      <c r="R163" s="82"/>
      <c r="S163" s="82"/>
      <c r="T163" s="82"/>
    </row>
    <row r="164" spans="10:20" ht="30" x14ac:dyDescent="0.5">
      <c r="J164" s="81"/>
      <c r="K164" s="81"/>
      <c r="N164" s="82"/>
      <c r="O164" s="82"/>
      <c r="P164" s="82"/>
      <c r="Q164" s="82"/>
      <c r="R164" s="82"/>
      <c r="S164" s="82"/>
      <c r="T164" s="82"/>
    </row>
    <row r="165" spans="10:20" ht="30" x14ac:dyDescent="0.5">
      <c r="J165" s="81"/>
      <c r="K165" s="81"/>
      <c r="N165" s="82"/>
      <c r="O165" s="82"/>
      <c r="P165" s="82"/>
      <c r="Q165" s="82"/>
      <c r="R165" s="82"/>
      <c r="S165" s="82"/>
      <c r="T165" s="82"/>
    </row>
    <row r="166" spans="10:20" ht="30" x14ac:dyDescent="0.5">
      <c r="J166" s="81"/>
      <c r="K166" s="81"/>
      <c r="N166" s="82"/>
      <c r="O166" s="82"/>
      <c r="P166" s="82"/>
      <c r="Q166" s="82"/>
      <c r="R166" s="82"/>
      <c r="S166" s="82"/>
      <c r="T166" s="82"/>
    </row>
    <row r="167" spans="10:20" ht="30" x14ac:dyDescent="0.5">
      <c r="J167" s="81"/>
      <c r="K167" s="81"/>
      <c r="N167" s="82"/>
      <c r="O167" s="82"/>
      <c r="P167" s="82"/>
      <c r="Q167" s="82"/>
      <c r="R167" s="82"/>
      <c r="S167" s="82"/>
      <c r="T167" s="82"/>
    </row>
    <row r="168" spans="10:20" ht="30" x14ac:dyDescent="0.5">
      <c r="J168" s="81"/>
      <c r="K168" s="81"/>
      <c r="N168" s="82"/>
      <c r="O168" s="82"/>
      <c r="P168" s="82"/>
      <c r="Q168" s="82"/>
      <c r="R168" s="82"/>
      <c r="S168" s="82"/>
      <c r="T168" s="82"/>
    </row>
    <row r="169" spans="10:20" ht="30" x14ac:dyDescent="0.5">
      <c r="J169" s="81"/>
      <c r="K169" s="81"/>
      <c r="N169" s="82"/>
      <c r="O169" s="82"/>
      <c r="P169" s="82"/>
      <c r="Q169" s="82"/>
      <c r="R169" s="82"/>
      <c r="S169" s="82"/>
      <c r="T169" s="82"/>
    </row>
    <row r="170" spans="10:20" ht="30" x14ac:dyDescent="0.5">
      <c r="J170" s="81"/>
      <c r="K170" s="81"/>
      <c r="N170" s="82"/>
      <c r="O170" s="82"/>
      <c r="P170" s="82"/>
      <c r="Q170" s="82"/>
      <c r="R170" s="82"/>
      <c r="S170" s="82"/>
      <c r="T170" s="82"/>
    </row>
    <row r="171" spans="10:20" ht="30" x14ac:dyDescent="0.5">
      <c r="J171" s="81"/>
      <c r="K171" s="81"/>
      <c r="N171" s="82"/>
      <c r="O171" s="82"/>
      <c r="P171" s="82"/>
      <c r="Q171" s="82"/>
      <c r="R171" s="82"/>
      <c r="S171" s="82"/>
      <c r="T171" s="82"/>
    </row>
    <row r="172" spans="10:20" ht="30" x14ac:dyDescent="0.5">
      <c r="J172" s="81"/>
      <c r="K172" s="81"/>
      <c r="N172" s="82"/>
      <c r="O172" s="82"/>
      <c r="P172" s="82"/>
      <c r="Q172" s="82"/>
      <c r="R172" s="82"/>
      <c r="S172" s="82"/>
      <c r="T172" s="82"/>
    </row>
    <row r="173" spans="10:20" x14ac:dyDescent="0.4">
      <c r="N173" s="82"/>
      <c r="O173" s="82"/>
      <c r="P173" s="82"/>
      <c r="Q173" s="82"/>
      <c r="R173" s="82"/>
      <c r="S173" s="82"/>
      <c r="T173" s="82"/>
    </row>
    <row r="174" spans="10:20" x14ac:dyDescent="0.4">
      <c r="N174" s="82"/>
      <c r="O174" s="82"/>
      <c r="P174" s="82"/>
      <c r="Q174" s="82"/>
      <c r="R174" s="82"/>
      <c r="S174" s="82"/>
      <c r="T174" s="82"/>
    </row>
    <row r="175" spans="10:20" x14ac:dyDescent="0.4">
      <c r="N175" s="82"/>
      <c r="O175" s="82"/>
      <c r="P175" s="82"/>
      <c r="Q175" s="82"/>
      <c r="R175" s="82"/>
      <c r="S175" s="82"/>
      <c r="T175" s="82"/>
    </row>
    <row r="176" spans="10:20" x14ac:dyDescent="0.4">
      <c r="N176" s="82"/>
      <c r="O176" s="82"/>
      <c r="P176" s="82"/>
      <c r="Q176" s="82"/>
      <c r="R176" s="82"/>
      <c r="S176" s="82"/>
      <c r="T176" s="82"/>
    </row>
    <row r="177" spans="14:20" x14ac:dyDescent="0.4">
      <c r="N177" s="82"/>
      <c r="O177" s="82"/>
      <c r="P177" s="82"/>
      <c r="Q177" s="82"/>
      <c r="R177" s="82"/>
      <c r="S177" s="82"/>
      <c r="T177" s="82"/>
    </row>
    <row r="178" spans="14:20" x14ac:dyDescent="0.4">
      <c r="N178" s="82"/>
      <c r="O178" s="82"/>
      <c r="P178" s="82"/>
      <c r="Q178" s="82"/>
      <c r="R178" s="82"/>
      <c r="S178" s="82"/>
      <c r="T178" s="82"/>
    </row>
    <row r="179" spans="14:20" x14ac:dyDescent="0.4">
      <c r="N179" s="82"/>
      <c r="O179" s="82"/>
      <c r="P179" s="82"/>
      <c r="Q179" s="82"/>
      <c r="R179" s="82"/>
      <c r="S179" s="82"/>
      <c r="T179" s="82"/>
    </row>
    <row r="180" spans="14:20" x14ac:dyDescent="0.4">
      <c r="N180" s="82"/>
      <c r="O180" s="82"/>
      <c r="P180" s="82"/>
      <c r="Q180" s="82"/>
      <c r="R180" s="82"/>
      <c r="S180" s="82"/>
      <c r="T180" s="82"/>
    </row>
    <row r="181" spans="14:20" x14ac:dyDescent="0.4">
      <c r="N181" s="82"/>
      <c r="O181" s="82"/>
      <c r="P181" s="82"/>
      <c r="Q181" s="82"/>
      <c r="R181" s="82"/>
      <c r="S181" s="82"/>
      <c r="T181" s="82"/>
    </row>
    <row r="182" spans="14:20" x14ac:dyDescent="0.4">
      <c r="N182" s="82"/>
      <c r="O182" s="82"/>
      <c r="P182" s="82"/>
      <c r="Q182" s="82"/>
      <c r="R182" s="82"/>
      <c r="S182" s="82"/>
      <c r="T182" s="82"/>
    </row>
    <row r="183" spans="14:20" x14ac:dyDescent="0.4">
      <c r="N183" s="82"/>
      <c r="O183" s="82"/>
      <c r="P183" s="82"/>
      <c r="Q183" s="82"/>
      <c r="R183" s="82"/>
      <c r="S183" s="82"/>
      <c r="T183" s="82"/>
    </row>
    <row r="184" spans="14:20" x14ac:dyDescent="0.4">
      <c r="N184" s="82"/>
      <c r="O184" s="82"/>
      <c r="P184" s="82"/>
      <c r="Q184" s="82"/>
      <c r="R184" s="82"/>
      <c r="S184" s="82"/>
      <c r="T184" s="82"/>
    </row>
    <row r="185" spans="14:20" x14ac:dyDescent="0.4">
      <c r="N185" s="82"/>
      <c r="O185" s="82"/>
      <c r="P185" s="82"/>
      <c r="Q185" s="82"/>
      <c r="R185" s="82"/>
      <c r="S185" s="82"/>
      <c r="T185" s="82"/>
    </row>
    <row r="186" spans="14:20" x14ac:dyDescent="0.4">
      <c r="N186" s="82"/>
      <c r="O186" s="82"/>
      <c r="P186" s="82"/>
      <c r="Q186" s="82"/>
      <c r="R186" s="82"/>
      <c r="S186" s="82"/>
      <c r="T186" s="82"/>
    </row>
    <row r="187" spans="14:20" x14ac:dyDescent="0.4">
      <c r="N187" s="82"/>
      <c r="O187" s="82"/>
      <c r="P187" s="82"/>
      <c r="Q187" s="82"/>
      <c r="R187" s="82"/>
      <c r="S187" s="82"/>
      <c r="T187" s="82"/>
    </row>
    <row r="188" spans="14:20" x14ac:dyDescent="0.4">
      <c r="N188" s="82"/>
      <c r="O188" s="82"/>
      <c r="P188" s="82"/>
      <c r="Q188" s="82"/>
      <c r="R188" s="82"/>
      <c r="S188" s="82"/>
      <c r="T188" s="82"/>
    </row>
    <row r="189" spans="14:20" x14ac:dyDescent="0.4">
      <c r="N189" s="82"/>
      <c r="O189" s="82"/>
      <c r="P189" s="82"/>
      <c r="Q189" s="82"/>
      <c r="R189" s="82"/>
      <c r="S189" s="82"/>
      <c r="T189" s="82"/>
    </row>
    <row r="190" spans="14:20" x14ac:dyDescent="0.4">
      <c r="N190" s="82"/>
      <c r="O190" s="82"/>
      <c r="P190" s="82"/>
      <c r="Q190" s="82"/>
      <c r="R190" s="82"/>
      <c r="S190" s="82"/>
      <c r="T190" s="82"/>
    </row>
    <row r="191" spans="14:20" x14ac:dyDescent="0.4">
      <c r="N191" s="82"/>
      <c r="O191" s="82"/>
      <c r="P191" s="82"/>
      <c r="Q191" s="82"/>
      <c r="R191" s="82"/>
      <c r="S191" s="82"/>
      <c r="T191" s="82"/>
    </row>
    <row r="192" spans="14:20" x14ac:dyDescent="0.4">
      <c r="N192" s="82"/>
      <c r="O192" s="82"/>
      <c r="P192" s="82"/>
      <c r="Q192" s="82"/>
      <c r="R192" s="82"/>
      <c r="S192" s="82"/>
      <c r="T192" s="82"/>
    </row>
    <row r="193" spans="14:20" x14ac:dyDescent="0.4">
      <c r="N193" s="82"/>
      <c r="O193" s="82"/>
      <c r="P193" s="82"/>
      <c r="Q193" s="82"/>
      <c r="R193" s="82"/>
      <c r="S193" s="82"/>
      <c r="T193" s="82"/>
    </row>
    <row r="194" spans="14:20" x14ac:dyDescent="0.4">
      <c r="N194" s="82"/>
      <c r="O194" s="82"/>
      <c r="P194" s="82"/>
      <c r="Q194" s="82"/>
      <c r="R194" s="82"/>
      <c r="S194" s="82"/>
      <c r="T194" s="82"/>
    </row>
    <row r="195" spans="14:20" x14ac:dyDescent="0.4">
      <c r="N195" s="82"/>
      <c r="O195" s="82"/>
      <c r="P195" s="82"/>
      <c r="Q195" s="82"/>
      <c r="R195" s="82"/>
      <c r="S195" s="82"/>
      <c r="T195" s="82"/>
    </row>
    <row r="196" spans="14:20" x14ac:dyDescent="0.4">
      <c r="N196" s="82"/>
      <c r="O196" s="82"/>
      <c r="P196" s="82"/>
      <c r="Q196" s="82"/>
      <c r="R196" s="82"/>
      <c r="S196" s="82"/>
      <c r="T196" s="82"/>
    </row>
    <row r="197" spans="14:20" x14ac:dyDescent="0.4">
      <c r="N197" s="82"/>
      <c r="O197" s="82"/>
      <c r="P197" s="82"/>
      <c r="Q197" s="82"/>
      <c r="R197" s="82"/>
      <c r="S197" s="82"/>
      <c r="T197" s="82"/>
    </row>
    <row r="198" spans="14:20" x14ac:dyDescent="0.4">
      <c r="N198" s="82"/>
      <c r="O198" s="82"/>
      <c r="P198" s="82"/>
      <c r="Q198" s="82"/>
      <c r="R198" s="82"/>
      <c r="S198" s="82"/>
      <c r="T198" s="82"/>
    </row>
    <row r="199" spans="14:20" x14ac:dyDescent="0.4">
      <c r="N199" s="82"/>
      <c r="O199" s="82"/>
      <c r="P199" s="82"/>
      <c r="Q199" s="82"/>
      <c r="R199" s="82"/>
      <c r="S199" s="82"/>
      <c r="T199" s="82"/>
    </row>
    <row r="200" spans="14:20" x14ac:dyDescent="0.4">
      <c r="N200" s="82"/>
      <c r="O200" s="82"/>
      <c r="P200" s="82"/>
      <c r="Q200" s="82"/>
      <c r="R200" s="82"/>
      <c r="S200" s="82"/>
      <c r="T200" s="82"/>
    </row>
    <row r="201" spans="14:20" x14ac:dyDescent="0.4">
      <c r="N201" s="82"/>
      <c r="O201" s="82"/>
      <c r="P201" s="82"/>
      <c r="Q201" s="82"/>
      <c r="R201" s="82"/>
      <c r="S201" s="82"/>
      <c r="T201" s="82"/>
    </row>
    <row r="202" spans="14:20" x14ac:dyDescent="0.4">
      <c r="N202" s="82"/>
      <c r="O202" s="82"/>
      <c r="P202" s="82"/>
      <c r="Q202" s="82"/>
      <c r="R202" s="82"/>
      <c r="S202" s="82"/>
      <c r="T202" s="82"/>
    </row>
    <row r="203" spans="14:20" x14ac:dyDescent="0.4">
      <c r="N203" s="82"/>
      <c r="O203" s="82"/>
      <c r="P203" s="82"/>
      <c r="Q203" s="82"/>
      <c r="R203" s="82"/>
      <c r="S203" s="82"/>
      <c r="T203" s="82"/>
    </row>
    <row r="204" spans="14:20" x14ac:dyDescent="0.4">
      <c r="N204" s="82"/>
      <c r="O204" s="82"/>
      <c r="P204" s="82"/>
      <c r="Q204" s="82"/>
      <c r="R204" s="82"/>
      <c r="S204" s="82"/>
      <c r="T204" s="82"/>
    </row>
    <row r="205" spans="14:20" x14ac:dyDescent="0.4">
      <c r="N205" s="82"/>
      <c r="O205" s="82"/>
      <c r="P205" s="82"/>
      <c r="Q205" s="82"/>
      <c r="R205" s="82"/>
      <c r="S205" s="82"/>
      <c r="T205" s="82"/>
    </row>
    <row r="206" spans="14:20" x14ac:dyDescent="0.4">
      <c r="N206" s="82"/>
      <c r="O206" s="82"/>
      <c r="P206" s="82"/>
      <c r="Q206" s="82"/>
      <c r="R206" s="82"/>
      <c r="S206" s="82"/>
      <c r="T206" s="82"/>
    </row>
    <row r="207" spans="14:20" x14ac:dyDescent="0.4">
      <c r="N207" s="82"/>
      <c r="O207" s="82"/>
      <c r="P207" s="82"/>
      <c r="Q207" s="82"/>
      <c r="R207" s="82"/>
      <c r="S207" s="82"/>
      <c r="T207" s="82"/>
    </row>
    <row r="208" spans="14:20" x14ac:dyDescent="0.4">
      <c r="N208" s="82"/>
      <c r="O208" s="82"/>
      <c r="P208" s="82"/>
      <c r="Q208" s="82"/>
      <c r="R208" s="82"/>
      <c r="S208" s="82"/>
      <c r="T208" s="82"/>
    </row>
    <row r="209" spans="14:20" x14ac:dyDescent="0.4">
      <c r="N209" s="82"/>
      <c r="O209" s="82"/>
      <c r="P209" s="82"/>
      <c r="Q209" s="82"/>
      <c r="R209" s="82"/>
      <c r="S209" s="82"/>
      <c r="T209" s="82"/>
    </row>
    <row r="210" spans="14:20" x14ac:dyDescent="0.4">
      <c r="N210" s="82"/>
      <c r="O210" s="82"/>
      <c r="P210" s="82"/>
      <c r="Q210" s="82"/>
      <c r="R210" s="82"/>
      <c r="S210" s="82"/>
      <c r="T210" s="82"/>
    </row>
    <row r="211" spans="14:20" x14ac:dyDescent="0.4">
      <c r="N211" s="82"/>
      <c r="O211" s="82"/>
      <c r="P211" s="82"/>
      <c r="Q211" s="82"/>
      <c r="R211" s="82"/>
      <c r="S211" s="82"/>
      <c r="T211" s="82"/>
    </row>
    <row r="212" spans="14:20" x14ac:dyDescent="0.4">
      <c r="N212" s="82"/>
      <c r="O212" s="82"/>
      <c r="P212" s="82"/>
      <c r="Q212" s="82"/>
      <c r="R212" s="82"/>
      <c r="S212" s="82"/>
      <c r="T212" s="82"/>
    </row>
    <row r="213" spans="14:20" x14ac:dyDescent="0.4">
      <c r="N213" s="82"/>
      <c r="O213" s="82"/>
      <c r="P213" s="82"/>
      <c r="Q213" s="82"/>
      <c r="R213" s="82"/>
      <c r="S213" s="82"/>
      <c r="T213" s="82"/>
    </row>
  </sheetData>
  <mergeCells count="28">
    <mergeCell ref="O7:S7"/>
    <mergeCell ref="K29:L29"/>
    <mergeCell ref="A30:L30"/>
    <mergeCell ref="B21:D21"/>
    <mergeCell ref="G21:J22"/>
    <mergeCell ref="K21:K22"/>
    <mergeCell ref="L21:L22"/>
    <mergeCell ref="A27:B29"/>
    <mergeCell ref="C27:D27"/>
    <mergeCell ref="K27:L27"/>
    <mergeCell ref="I5:J5"/>
    <mergeCell ref="G28:I28"/>
    <mergeCell ref="K28:L28"/>
    <mergeCell ref="G29:I29"/>
    <mergeCell ref="B14:D14"/>
    <mergeCell ref="G14:J15"/>
    <mergeCell ref="K14:K15"/>
    <mergeCell ref="L14:L15"/>
    <mergeCell ref="B7:D7"/>
    <mergeCell ref="G7:J8"/>
    <mergeCell ref="K7:K8"/>
    <mergeCell ref="L7:L8"/>
    <mergeCell ref="H1:L1"/>
    <mergeCell ref="H2:H3"/>
    <mergeCell ref="C4:D4"/>
    <mergeCell ref="E4:H4"/>
    <mergeCell ref="C5:D5"/>
    <mergeCell ref="E5:H5"/>
  </mergeCells>
  <conditionalFormatting sqref="A9:A13 A16:A20 A23:A26">
    <cfRule type="cellIs" dxfId="64" priority="20" stopIfTrue="1" operator="greaterThan">
      <formula>0</formula>
    </cfRule>
  </conditionalFormatting>
  <conditionalFormatting sqref="K3 E4:H6 G27 G28:I28">
    <cfRule type="cellIs" dxfId="63" priority="21" stopIfTrue="1" operator="equal">
      <formula>0</formula>
    </cfRule>
  </conditionalFormatting>
  <conditionalFormatting sqref="S10">
    <cfRule type="expression" dxfId="62" priority="18" stopIfTrue="1">
      <formula>$S$10&lt;&gt;$T$9</formula>
    </cfRule>
  </conditionalFormatting>
  <conditionalFormatting sqref="S24">
    <cfRule type="expression" dxfId="61" priority="4" stopIfTrue="1">
      <formula>T23&lt;&gt;S24</formula>
    </cfRule>
  </conditionalFormatting>
  <conditionalFormatting sqref="T9 T23">
    <cfRule type="expression" dxfId="60" priority="19" stopIfTrue="1">
      <formula>S10&lt;&gt;T9</formula>
    </cfRule>
  </conditionalFormatting>
  <conditionalFormatting sqref="T16 S17">
    <cfRule type="expression" dxfId="59" priority="12" stopIfTrue="1">
      <formula>$S$17&lt;&gt;$T$16</formula>
    </cfRule>
  </conditionalFormatting>
  <conditionalFormatting sqref="U9 S11">
    <cfRule type="expression" dxfId="58" priority="17" stopIfTrue="1">
      <formula>$U$9&lt;&gt;$S$11</formula>
    </cfRule>
  </conditionalFormatting>
  <conditionalFormatting sqref="U10 T11">
    <cfRule type="expression" dxfId="57" priority="15" stopIfTrue="1">
      <formula>$U$10&lt;&gt;$T$11</formula>
    </cfRule>
  </conditionalFormatting>
  <conditionalFormatting sqref="U16 S18">
    <cfRule type="expression" dxfId="56" priority="11" stopIfTrue="1">
      <formula>$U$16&lt;&gt;$S$18</formula>
    </cfRule>
  </conditionalFormatting>
  <conditionalFormatting sqref="U17 T18">
    <cfRule type="expression" dxfId="55" priority="9" stopIfTrue="1">
      <formula>$U$17&lt;&gt;$T$18</formula>
    </cfRule>
  </conditionalFormatting>
  <conditionalFormatting sqref="U23 S25">
    <cfRule type="expression" dxfId="54" priority="6" stopIfTrue="1">
      <formula>$U$23&lt;&gt;$S$25</formula>
    </cfRule>
  </conditionalFormatting>
  <conditionalFormatting sqref="U24 T25">
    <cfRule type="expression" dxfId="53" priority="3" stopIfTrue="1">
      <formula>$U$24&lt;&gt;$T$25</formula>
    </cfRule>
  </conditionalFormatting>
  <conditionalFormatting sqref="V9 S12:S13">
    <cfRule type="expression" dxfId="52" priority="16" stopIfTrue="1">
      <formula>$V$9&lt;&gt;$S$12</formula>
    </cfRule>
  </conditionalFormatting>
  <conditionalFormatting sqref="V10 T12:T13">
    <cfRule type="expression" dxfId="51" priority="14" stopIfTrue="1">
      <formula>$V$10&lt;&gt;$T$12</formula>
    </cfRule>
  </conditionalFormatting>
  <conditionalFormatting sqref="V11 U12:U13">
    <cfRule type="expression" dxfId="50" priority="13" stopIfTrue="1">
      <formula>$V$11&lt;&gt;$U$12</formula>
    </cfRule>
  </conditionalFormatting>
  <conditionalFormatting sqref="V16 S19:S20">
    <cfRule type="expression" dxfId="49" priority="10" stopIfTrue="1">
      <formula>$V$16&lt;&gt;$S$19</formula>
    </cfRule>
  </conditionalFormatting>
  <conditionalFormatting sqref="V17 T19:T20">
    <cfRule type="expression" dxfId="48" priority="8" stopIfTrue="1">
      <formula>$V$17&lt;&gt;$T$19</formula>
    </cfRule>
  </conditionalFormatting>
  <conditionalFormatting sqref="V18 U19:U20">
    <cfRule type="expression" dxfId="47" priority="7" stopIfTrue="1">
      <formula>$V$18&lt;&gt;$U$19</formula>
    </cfRule>
  </conditionalFormatting>
  <conditionalFormatting sqref="V23 S26">
    <cfRule type="expression" dxfId="46" priority="5" stopIfTrue="1">
      <formula>$V$23&lt;&gt;$S$26</formula>
    </cfRule>
  </conditionalFormatting>
  <conditionalFormatting sqref="V24 T26">
    <cfRule type="expression" dxfId="45" priority="2" stopIfTrue="1">
      <formula>$V$24&lt;&gt;$T$26</formula>
    </cfRule>
  </conditionalFormatting>
  <conditionalFormatting sqref="V25 U26">
    <cfRule type="expression" dxfId="44" priority="1" stopIfTrue="1">
      <formula>$V$25&lt;&gt;$U$26</formula>
    </cfRule>
  </conditionalFormatting>
  <printOptions horizontalCentered="1" gridLinesSet="0"/>
  <pageMargins left="0.74803149606299213" right="0.74803149606299213" top="1.0236220472440944" bottom="0" header="7.874015748031496E-2" footer="7.874015748031496E-2"/>
  <pageSetup paperSize="9" scale="39"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7B434-52B3-4248-8F44-C003C83D26CA}">
  <sheetPr codeName="List23"/>
  <dimension ref="A1:IU213"/>
  <sheetViews>
    <sheetView showGridLines="0" showZeros="0" zoomScale="50" zoomScaleNormal="50" workbookViewId="0">
      <selection activeCell="AK11" sqref="AK11"/>
    </sheetView>
  </sheetViews>
  <sheetFormatPr defaultColWidth="15.33203125" defaultRowHeight="21" x14ac:dyDescent="0.4"/>
  <cols>
    <col min="1" max="1" width="6.109375" style="79" customWidth="1"/>
    <col min="2" max="2" width="5.5546875" style="79" customWidth="1"/>
    <col min="3" max="3" width="13.6640625" style="79" customWidth="1"/>
    <col min="4" max="4" width="45" style="79" customWidth="1"/>
    <col min="5" max="5" width="31.109375" style="79" customWidth="1"/>
    <col min="6" max="6" width="19.33203125" style="79" customWidth="1"/>
    <col min="7" max="10" width="18.5546875" style="79" customWidth="1"/>
    <col min="11" max="11" width="14.33203125" style="79" customWidth="1"/>
    <col min="12" max="12" width="16" style="79" customWidth="1"/>
    <col min="13" max="13" width="5" style="80" customWidth="1"/>
    <col min="14" max="14" width="14.44140625" style="5" hidden="1" customWidth="1"/>
    <col min="15" max="15" width="10.88671875" style="5" hidden="1" customWidth="1"/>
    <col min="16" max="16" width="24.44140625" style="5" hidden="1" customWidth="1"/>
    <col min="17" max="17" width="20.5546875" style="5" hidden="1" customWidth="1"/>
    <col min="18" max="23" width="14.5546875" style="5" hidden="1" customWidth="1"/>
    <col min="24" max="24" width="10.88671875" style="5" hidden="1" customWidth="1"/>
    <col min="25" max="25" width="24.6640625" style="5" hidden="1" customWidth="1"/>
    <col min="26" max="26" width="20.44140625" style="5" hidden="1" customWidth="1"/>
    <col min="27" max="30" width="15.33203125" style="5" hidden="1" customWidth="1"/>
    <col min="31" max="32" width="15" style="5" hidden="1" customWidth="1"/>
    <col min="33" max="34" width="15.33203125" style="5" hidden="1" customWidth="1"/>
    <col min="35"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v>2</v>
      </c>
      <c r="L2" s="8"/>
      <c r="N2" s="3"/>
      <c r="O2" s="9" t="str">
        <f>'[3]vnos podatkov'!$A$6</f>
        <v>OP 8-11 - MIDI TENIS</v>
      </c>
      <c r="P2" s="10"/>
      <c r="Q2" s="10"/>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33">
        <f>'[3]vnos podatkov'!$A$8</f>
        <v>0</v>
      </c>
      <c r="L3" s="134"/>
      <c r="N3" s="3"/>
      <c r="O3" s="13">
        <f>'[3]vnos podatkov'!$A$8</f>
        <v>0</v>
      </c>
      <c r="P3" s="13">
        <f>'[3]vnos podatkov'!$B$8</f>
        <v>0</v>
      </c>
      <c r="Q3" s="13" t="str">
        <f>'[3]vnos podatkov'!$A$10</f>
        <v>11./12.04.2026</v>
      </c>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t="str">
        <f>'[3]vnos podatkov'!$C$10</f>
        <v>TK KOPER</v>
      </c>
      <c r="G4" s="428" t="str">
        <f>'[3]vnos podatkov'!$C$10</f>
        <v>TK KOPER</v>
      </c>
      <c r="H4" s="428" t="str">
        <f>'[3]vnos podatkov'!$C$10</f>
        <v>TK KOPER</v>
      </c>
      <c r="I4" s="14" t="s">
        <v>6</v>
      </c>
      <c r="J4" s="15"/>
      <c r="K4" s="15"/>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'[3]vnos podatkov'!$A$6</f>
        <v>OP 8-11 - MIDI TENIS</v>
      </c>
      <c r="F5" s="427"/>
      <c r="G5" s="428"/>
      <c r="H5" s="428"/>
      <c r="I5" s="429" t="s">
        <v>46</v>
      </c>
      <c r="J5" s="429"/>
      <c r="K5" s="18"/>
      <c r="L5" s="135"/>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67.5" customHeight="1" thickBot="1" x14ac:dyDescent="0.85">
      <c r="A7" s="1"/>
      <c r="B7" s="438" t="s">
        <v>52</v>
      </c>
      <c r="C7" s="439"/>
      <c r="D7" s="440"/>
      <c r="E7" s="23"/>
      <c r="F7" s="24"/>
      <c r="G7" s="422"/>
      <c r="H7" s="422"/>
      <c r="I7" s="422"/>
      <c r="J7" s="422"/>
      <c r="K7" s="423" t="s">
        <v>10</v>
      </c>
      <c r="L7" s="423" t="s">
        <v>11</v>
      </c>
      <c r="M7" s="80"/>
      <c r="N7" s="25"/>
      <c r="O7" s="430" t="s">
        <v>12</v>
      </c>
      <c r="P7" s="431"/>
      <c r="Q7" s="431"/>
      <c r="R7" s="431"/>
      <c r="S7" s="432"/>
      <c r="T7" s="136"/>
      <c r="U7" s="136"/>
      <c r="V7" s="136"/>
      <c r="W7" s="136"/>
      <c r="X7" s="136"/>
      <c r="Y7" s="136"/>
      <c r="Z7" s="136"/>
      <c r="AA7" s="136"/>
      <c r="AB7" s="136"/>
      <c r="AC7" s="136"/>
      <c r="AD7" s="136"/>
      <c r="AE7" s="136"/>
      <c r="AF7" s="136"/>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K8" s="423"/>
      <c r="L8" s="423"/>
      <c r="M8" s="80"/>
      <c r="N8" s="28"/>
      <c r="O8" s="29" t="s">
        <v>13</v>
      </c>
      <c r="P8" s="29" t="s">
        <v>14</v>
      </c>
      <c r="Q8" s="29" t="s">
        <v>15</v>
      </c>
      <c r="R8" s="29" t="s">
        <v>16</v>
      </c>
      <c r="S8" s="30"/>
      <c r="T8" s="30"/>
      <c r="U8" s="30"/>
      <c r="V8" s="30"/>
      <c r="W8" s="137"/>
      <c r="X8" s="29" t="s">
        <v>13</v>
      </c>
      <c r="Y8" s="29" t="s">
        <v>14</v>
      </c>
      <c r="Z8" s="29" t="s">
        <v>15</v>
      </c>
      <c r="AA8" s="29" t="s">
        <v>16</v>
      </c>
      <c r="AB8" s="137"/>
      <c r="AC8" s="137"/>
      <c r="AD8" s="137"/>
      <c r="AE8" s="137"/>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69" customHeight="1" x14ac:dyDescent="0.5">
      <c r="A9" s="33">
        <v>7</v>
      </c>
      <c r="B9" s="34">
        <v>1</v>
      </c>
      <c r="C9" s="35" t="str">
        <f>UPPER(IF($A9="","",VLOOKUP($A9,'[3]ž round robin žrebna lista'!$A$7:$R$128,2)))</f>
        <v/>
      </c>
      <c r="D9" s="36" t="str">
        <f>UPPER(IF($A9="","",VLOOKUP($A9,'[3]ž round robin žrebna lista'!$A$7:$R$128,3)))</f>
        <v>GORENC</v>
      </c>
      <c r="E9" s="36" t="str">
        <f>PROPER(IF($A9="","",VLOOKUP($A9,'[3]ž round robin žrebna lista'!$A$7:$R$128,4)))</f>
        <v>Mija</v>
      </c>
      <c r="F9" s="37" t="str">
        <f>UPPER(IF($A9="","",VLOOKUP($A9,'[3]ž round robin žrebna lista'!$A$7:$R$128,5)))</f>
        <v>TABRE</v>
      </c>
      <c r="G9" s="38"/>
      <c r="H9" s="39" t="s">
        <v>220</v>
      </c>
      <c r="I9" s="39" t="s">
        <v>220</v>
      </c>
      <c r="J9" s="39" t="s">
        <v>220</v>
      </c>
      <c r="K9" s="40"/>
      <c r="L9" s="40"/>
      <c r="M9" s="80">
        <f>IF($A9="","",VLOOKUP($A9,'[3]ž round robin žrebna lista'!$A$7:$R$128,14))</f>
        <v>0</v>
      </c>
      <c r="N9" s="4">
        <v>1</v>
      </c>
      <c r="O9" s="42" t="str">
        <f>UPPER(IF($A9="","",VLOOKUP($A9,'[3]ž round robin žrebna lista'!$A$7:$R$128,2)))</f>
        <v/>
      </c>
      <c r="P9" s="42" t="str">
        <f>UPPER(IF($A9="","",VLOOKUP($A9,'[3]ž round robin žrebna lista'!$A$7:$R$128,3)))</f>
        <v>GORENC</v>
      </c>
      <c r="Q9" s="42" t="str">
        <f>PROPER(IF($A9="","",VLOOKUP($A9,'[3]ž round robin žrebna lista'!$A$7:$R$128,4)))</f>
        <v>Mija</v>
      </c>
      <c r="R9" s="42" t="str">
        <f>UPPER(IF($A9="","",VLOOKUP($A9,'[3]ž round robin žrebna lista'!$A$7:$R$128,5)))</f>
        <v>TABRE</v>
      </c>
      <c r="S9" s="138"/>
      <c r="T9" s="44"/>
      <c r="U9" s="44"/>
      <c r="V9" s="44"/>
      <c r="W9" s="4">
        <v>1</v>
      </c>
      <c r="X9" s="42" t="str">
        <f>UPPER(IF($A9="","",VLOOKUP($A9,'[3]ž round robin žrebna lista'!$A$7:$R$128,2)))</f>
        <v/>
      </c>
      <c r="Y9" s="42" t="str">
        <f>UPPER(IF($A9="","",VLOOKUP($A9,'[3]ž round robin žrebna lista'!$A$7:$R$128,3)))</f>
        <v>GORENC</v>
      </c>
      <c r="Z9" s="42" t="str">
        <f>PROPER(IF($A9="","",VLOOKUP($A9,'[3]ž round robin žrebna lista'!$A$7:$R$128,4)))</f>
        <v>Mija</v>
      </c>
      <c r="AA9" s="42" t="str">
        <f>UPPER(IF($A9="","",VLOOKUP($A9,'[3]ž round robin žrebna lista'!$A$7:$R$128,5)))</f>
        <v>TABRE</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69" customHeight="1" x14ac:dyDescent="0.5">
      <c r="A10" s="33">
        <v>4</v>
      </c>
      <c r="B10" s="34">
        <v>2</v>
      </c>
      <c r="C10" s="35" t="str">
        <f>UPPER(IF($A10="","",VLOOKUP($A10,'[3]ž round robin žrebna lista'!$A$7:$R$128,2)))</f>
        <v/>
      </c>
      <c r="D10" s="36" t="str">
        <f>UPPER(IF($A10="","",VLOOKUP($A10,'[3]ž round robin žrebna lista'!$A$7:$R$128,3)))</f>
        <v>ABRAMOVIĆ</v>
      </c>
      <c r="E10" s="36" t="str">
        <f>PROPER(IF($A10="","",VLOOKUP($A10,'[3]ž round robin žrebna lista'!$A$7:$R$128,4)))</f>
        <v>Alina</v>
      </c>
      <c r="F10" s="37" t="str">
        <f>UPPER(IF($A10="","",VLOOKUP($A10,'[3]ž round robin žrebna lista'!$A$7:$R$128,5)))</f>
        <v>KOČEV</v>
      </c>
      <c r="G10" s="39" t="s">
        <v>220</v>
      </c>
      <c r="H10" s="38"/>
      <c r="I10" s="39" t="s">
        <v>214</v>
      </c>
      <c r="J10" s="39" t="s">
        <v>212</v>
      </c>
      <c r="K10" s="40" t="s">
        <v>218</v>
      </c>
      <c r="L10" s="40">
        <v>3</v>
      </c>
      <c r="M10" s="80">
        <f>IF($A10="","",VLOOKUP($A10,'[3]ž round robin žrebna lista'!$A$7:$R$128,14))</f>
        <v>0</v>
      </c>
      <c r="N10" s="4">
        <v>2</v>
      </c>
      <c r="O10" s="42" t="str">
        <f>UPPER(IF($A10="","",VLOOKUP($A10,'[3]ž round robin žrebna lista'!$A$7:$R$128,2)))</f>
        <v/>
      </c>
      <c r="P10" s="42" t="str">
        <f>UPPER(IF($A10="","",VLOOKUP($A10,'[3]ž round robin žrebna lista'!$A$7:$R$128,3)))</f>
        <v>ABRAMOVIĆ</v>
      </c>
      <c r="Q10" s="42" t="str">
        <f>PROPER(IF($A10="","",VLOOKUP($A10,'[3]ž round robin žrebna lista'!$A$7:$R$128,4)))</f>
        <v>Alina</v>
      </c>
      <c r="R10" s="42" t="str">
        <f>UPPER(IF($A10="","",VLOOKUP($A10,'[3]ž round robin žrebna lista'!$A$7:$R$128,5)))</f>
        <v>KOČEV</v>
      </c>
      <c r="S10" s="44"/>
      <c r="T10" s="138"/>
      <c r="U10" s="44"/>
      <c r="V10" s="44"/>
      <c r="W10" s="4">
        <v>2</v>
      </c>
      <c r="X10" s="42" t="str">
        <f>UPPER(IF($A10="","",VLOOKUP($A10,'[3]ž round robin žrebna lista'!$A$7:$R$128,2)))</f>
        <v/>
      </c>
      <c r="Y10" s="42" t="str">
        <f>UPPER(IF($A10="","",VLOOKUP($A10,'[3]ž round robin žrebna lista'!$A$7:$R$128,3)))</f>
        <v>ABRAMOVIĆ</v>
      </c>
      <c r="Z10" s="42" t="str">
        <f>PROPER(IF($A10="","",VLOOKUP($A10,'[3]ž round robin žrebna lista'!$A$7:$R$128,4)))</f>
        <v>Alina</v>
      </c>
      <c r="AA10" s="42" t="str">
        <f>UPPER(IF($A10="","",VLOOKUP($A10,'[3]ž round robin žrebna lista'!$A$7:$R$128,5)))</f>
        <v>KOČEV</v>
      </c>
      <c r="AB10" s="44" t="str">
        <f>IF(S10="","",IF(S10="1bb","1bb",IF(S10="2bb","2bb",IF(S10=1,0,M9))))</f>
        <v/>
      </c>
      <c r="AC10" s="43"/>
      <c r="AD10" s="44" t="str">
        <f>IF(U10="","",IF(U10="2bb","2bb",IF(U10="3bb","3bb",IF(U10=2,M11,0))))</f>
        <v/>
      </c>
      <c r="AE10" s="44" t="str">
        <f>IF(V10="","",IF(V10="2bb","2bb",IF(V10="4bb","4bb",IF(V10=2,M12,0))))</f>
        <v/>
      </c>
      <c r="AF10" s="45">
        <f>SUM(AC10:AE10)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69" customHeight="1" x14ac:dyDescent="0.5">
      <c r="A11" s="33">
        <v>15</v>
      </c>
      <c r="B11" s="46">
        <v>3</v>
      </c>
      <c r="C11" s="35" t="str">
        <f>UPPER(IF($A11="","",VLOOKUP($A11,'[3]ž round robin žrebna lista'!$A$7:$R$128,2)))</f>
        <v/>
      </c>
      <c r="D11" s="36" t="str">
        <f>UPPER(IF($A11="","",VLOOKUP($A11,'[3]ž round robin žrebna lista'!$A$7:$R$128,3)))</f>
        <v>VUČKIĆ</v>
      </c>
      <c r="E11" s="36" t="str">
        <f>PROPER(IF($A11="","",VLOOKUP($A11,'[3]ž round robin žrebna lista'!$A$7:$R$128,4)))</f>
        <v>Ajna</v>
      </c>
      <c r="F11" s="37" t="s">
        <v>184</v>
      </c>
      <c r="G11" s="39" t="s">
        <v>220</v>
      </c>
      <c r="H11" s="39" t="s">
        <v>211</v>
      </c>
      <c r="I11" s="38"/>
      <c r="J11" s="39" t="s">
        <v>211</v>
      </c>
      <c r="K11" s="40">
        <v>2</v>
      </c>
      <c r="L11" s="40">
        <v>1</v>
      </c>
      <c r="M11" s="80">
        <f>IF($A11="","",VLOOKUP($A11,'[3]ž round robin žrebna lista'!$A$7:$R$128,14))</f>
        <v>0</v>
      </c>
      <c r="N11" s="4">
        <v>3</v>
      </c>
      <c r="O11" s="42" t="str">
        <f>UPPER(IF($A11="","",VLOOKUP($A11,'[3]ž round robin žrebna lista'!$A$7:$R$128,2)))</f>
        <v/>
      </c>
      <c r="P11" s="42" t="str">
        <f>UPPER(IF($A11="","",VLOOKUP($A11,'[3]ž round robin žrebna lista'!$A$7:$R$128,3)))</f>
        <v>VUČKIĆ</v>
      </c>
      <c r="Q11" s="42" t="str">
        <f>PROPER(IF($A11="","",VLOOKUP($A11,'[3]ž round robin žrebna lista'!$A$7:$R$128,4)))</f>
        <v>Ajna</v>
      </c>
      <c r="R11" s="42" t="str">
        <f>UPPER(IF($A11="","",VLOOKUP($A11,'[3]ž round robin žrebna lista'!$A$7:$R$128,5)))</f>
        <v>TK-AB</v>
      </c>
      <c r="S11" s="44"/>
      <c r="T11" s="44"/>
      <c r="U11" s="138"/>
      <c r="V11" s="44"/>
      <c r="W11" s="4">
        <v>3</v>
      </c>
      <c r="X11" s="42" t="str">
        <f>UPPER(IF($A11="","",VLOOKUP($A11,'[3]ž round robin žrebna lista'!$A$7:$R$128,2)))</f>
        <v/>
      </c>
      <c r="Y11" s="42" t="str">
        <f>UPPER(IF($A11="","",VLOOKUP($A11,'[3]ž round robin žrebna lista'!$A$7:$R$128,3)))</f>
        <v>VUČKIĆ</v>
      </c>
      <c r="Z11" s="42" t="str">
        <f>PROPER(IF($A11="","",VLOOKUP($A11,'[3]ž round robin žrebna lista'!$A$7:$R$128,4)))</f>
        <v>Ajna</v>
      </c>
      <c r="AA11" s="42" t="str">
        <f>UPPER(IF($A11="","",VLOOKUP($A11,'[3]ž round robin žrebna lista'!$A$7:$R$128,5)))</f>
        <v>TK-AB</v>
      </c>
      <c r="AB11" s="44" t="str">
        <f>IF(S11="","",IF(S11="1bb","1bb",IF(S11="3bb","3bb",IF(S11=1,0,M9))))</f>
        <v/>
      </c>
      <c r="AC11" s="44" t="str">
        <f>IF(T11="","",IF(T11="2bb","2bb",IF(T11="3bb","3bb",IF(T11=2,0,M10))))</f>
        <v/>
      </c>
      <c r="AD11" s="43"/>
      <c r="AE11" s="44" t="str">
        <f>IF(V11="","",IF(V11="3bb","3bb",IF(V11="4bb","4bb",IF(V11=3,M12,0))))</f>
        <v/>
      </c>
      <c r="AF11" s="45">
        <f>SUM(AC11:AE11)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69" customHeight="1" x14ac:dyDescent="0.5">
      <c r="A12" s="33">
        <v>16</v>
      </c>
      <c r="B12" s="34">
        <v>4</v>
      </c>
      <c r="C12" s="35" t="str">
        <f>UPPER(IF($A12="","",VLOOKUP($A12,'[3]ž round robin žrebna lista'!$A$7:$R$128,2)))</f>
        <v/>
      </c>
      <c r="D12" s="36" t="str">
        <f>UPPER(IF($A12="","",VLOOKUP($A12,'[3]ž round robin žrebna lista'!$A$7:$R$128,3)))</f>
        <v>ZORZUT</v>
      </c>
      <c r="E12" s="36" t="str">
        <f>PROPER(IF($A12="","",VLOOKUP($A12,'[3]ž round robin žrebna lista'!$A$7:$R$128,4)))</f>
        <v>Ema</v>
      </c>
      <c r="F12" s="37" t="s">
        <v>134</v>
      </c>
      <c r="G12" s="39" t="s">
        <v>220</v>
      </c>
      <c r="H12" s="39" t="s">
        <v>210</v>
      </c>
      <c r="I12" s="39" t="s">
        <v>214</v>
      </c>
      <c r="J12" s="38"/>
      <c r="K12" s="40">
        <v>1</v>
      </c>
      <c r="L12" s="40">
        <v>2</v>
      </c>
      <c r="M12" s="80">
        <f>IF($A12="","",VLOOKUP($A12,'[3]ž round robin žrebna lista'!$A$7:$R$128,14))</f>
        <v>0</v>
      </c>
      <c r="N12" s="4">
        <v>4</v>
      </c>
      <c r="O12" s="42" t="str">
        <f>UPPER(IF($A12="","",VLOOKUP($A12,'[3]ž round robin žrebna lista'!$A$7:$R$128,2)))</f>
        <v/>
      </c>
      <c r="P12" s="42" t="str">
        <f>UPPER(IF($A12="","",VLOOKUP($A12,'[3]ž round robin žrebna lista'!$A$7:$R$128,3)))</f>
        <v>ZORZUT</v>
      </c>
      <c r="Q12" s="42" t="str">
        <f>PROPER(IF($A12="","",VLOOKUP($A12,'[3]ž round robin žrebna lista'!$A$7:$R$128,4)))</f>
        <v>Ema</v>
      </c>
      <c r="R12" s="42" t="str">
        <f>UPPER(IF($A12="","",VLOOKUP($A12,'[3]ž round robin žrebna lista'!$A$7:$R$128,5)))</f>
        <v>N.GOR</v>
      </c>
      <c r="S12" s="44"/>
      <c r="T12" s="44"/>
      <c r="U12" s="44"/>
      <c r="V12" s="138"/>
      <c r="W12" s="4">
        <v>4</v>
      </c>
      <c r="X12" s="42" t="str">
        <f>UPPER(IF($A12="","",VLOOKUP($A12,'[3]ž round robin žrebna lista'!$A$7:$R$128,2)))</f>
        <v/>
      </c>
      <c r="Y12" s="42" t="str">
        <f>UPPER(IF($A12="","",VLOOKUP($A12,'[3]ž round robin žrebna lista'!$A$7:$R$128,3)))</f>
        <v>ZORZUT</v>
      </c>
      <c r="Z12" s="42" t="str">
        <f>PROPER(IF($A12="","",VLOOKUP($A12,'[3]ž round robin žrebna lista'!$A$7:$R$128,4)))</f>
        <v>Ema</v>
      </c>
      <c r="AA12" s="42" t="str">
        <f>UPPER(IF($A12="","",VLOOKUP($A12,'[3]ž round robin žrebna lista'!$A$7:$R$128,5)))</f>
        <v>N.GOR</v>
      </c>
      <c r="AB12" s="44" t="str">
        <f>IF(S12="","",IF(S12="1bb","1bb",IF(S12="4bb","4bb",IF(S12=1,0,M9))))</f>
        <v/>
      </c>
      <c r="AC12" s="44" t="str">
        <f>IF(T12="","",IF(T12="2bb","2bb",IF(T12="4bb","4bb",IF(T12=2,0,M10))))</f>
        <v/>
      </c>
      <c r="AD12" s="44" t="str">
        <f>IF(U12="","",IF(U12="3bb","3bb",IF(U12="4bb","4bb",IF(U12=3,0,M11))))</f>
        <v/>
      </c>
      <c r="AE12" s="43"/>
      <c r="AF12" s="45">
        <f>SUM(AC12:AE12)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24" customHeight="1" thickBot="1" x14ac:dyDescent="0.55000000000000004">
      <c r="A13" s="54"/>
      <c r="B13" s="55"/>
      <c r="C13" s="56"/>
      <c r="D13" s="57"/>
      <c r="E13" s="57"/>
      <c r="F13" s="58"/>
      <c r="G13" s="59"/>
      <c r="H13" s="59"/>
      <c r="I13" s="59"/>
      <c r="J13" s="60"/>
      <c r="K13" s="61"/>
      <c r="L13" s="61"/>
      <c r="N13" s="4"/>
      <c r="O13" s="10"/>
      <c r="P13" s="10"/>
      <c r="Q13" s="10"/>
      <c r="R13" s="10"/>
      <c r="S13" s="30"/>
      <c r="T13" s="30"/>
      <c r="U13" s="30"/>
      <c r="V13" s="139"/>
      <c r="W13" s="4"/>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55.5" customHeight="1" thickBot="1" x14ac:dyDescent="0.85">
      <c r="A14" s="62"/>
      <c r="B14" s="438" t="s">
        <v>53</v>
      </c>
      <c r="C14" s="439"/>
      <c r="D14" s="440"/>
      <c r="E14" s="23"/>
      <c r="F14" s="24"/>
      <c r="G14" s="422"/>
      <c r="H14" s="422"/>
      <c r="I14" s="422"/>
      <c r="J14" s="422"/>
      <c r="K14" s="423" t="s">
        <v>10</v>
      </c>
      <c r="L14" s="423" t="s">
        <v>11</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s="32" customFormat="1" ht="40.5" customHeight="1" x14ac:dyDescent="0.55000000000000004">
      <c r="A15" s="62"/>
      <c r="B15" s="62"/>
      <c r="C15" s="27" t="s">
        <v>13</v>
      </c>
      <c r="D15" s="27" t="s">
        <v>14</v>
      </c>
      <c r="E15" s="63" t="s">
        <v>15</v>
      </c>
      <c r="F15" s="27" t="s">
        <v>16</v>
      </c>
      <c r="G15" s="422"/>
      <c r="H15" s="422"/>
      <c r="I15" s="422"/>
      <c r="J15" s="422"/>
      <c r="K15" s="423"/>
      <c r="L15" s="423"/>
      <c r="M15" s="80"/>
      <c r="N15" s="28"/>
      <c r="O15" s="29" t="s">
        <v>13</v>
      </c>
      <c r="P15" s="29" t="s">
        <v>14</v>
      </c>
      <c r="Q15" s="29" t="s">
        <v>15</v>
      </c>
      <c r="R15" s="29" t="s">
        <v>16</v>
      </c>
      <c r="S15" s="30"/>
      <c r="T15" s="28"/>
      <c r="U15" s="28"/>
      <c r="V15" s="28"/>
      <c r="W15" s="28"/>
      <c r="X15" s="29" t="s">
        <v>13</v>
      </c>
      <c r="Y15" s="29" t="s">
        <v>14</v>
      </c>
      <c r="Z15" s="29" t="s">
        <v>15</v>
      </c>
      <c r="AA15" s="29" t="s">
        <v>16</v>
      </c>
      <c r="AB15" s="137"/>
      <c r="AC15" s="137"/>
      <c r="AD15" s="137"/>
      <c r="AE15" s="137"/>
      <c r="AF15" s="31" t="s">
        <v>17</v>
      </c>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row>
    <row r="16" spans="1:255" ht="69" customHeight="1" x14ac:dyDescent="0.5">
      <c r="A16" s="33"/>
      <c r="B16" s="34">
        <v>1</v>
      </c>
      <c r="C16" s="35" t="str">
        <f>UPPER(IF($A16="","",VLOOKUP($A16,'[3]ž round robin žrebna lista'!$A$7:$R$128,2)))</f>
        <v/>
      </c>
      <c r="D16" s="36" t="str">
        <f>UPPER(IF($A16="","",VLOOKUP($A16,'[3]ž round robin žrebna lista'!$A$7:$R$128,3)))</f>
        <v/>
      </c>
      <c r="E16" s="36" t="str">
        <f>PROPER(IF($A16="","",VLOOKUP($A16,'[3]ž round robin žrebna lista'!$A$7:$R$128,4)))</f>
        <v/>
      </c>
      <c r="F16" s="37" t="str">
        <f>UPPER(IF($A16="","",VLOOKUP($A16,'[3]ž round robin žrebna lista'!$A$7:$R$128,5)))</f>
        <v/>
      </c>
      <c r="G16" s="38"/>
      <c r="H16" s="39"/>
      <c r="I16" s="39"/>
      <c r="J16" s="39"/>
      <c r="K16" s="40"/>
      <c r="L16" s="40"/>
      <c r="M16" s="80" t="str">
        <f>IF($A16="","",VLOOKUP($A16,'[3]ž round robin žrebna lista'!$A$7:$R$128,14))</f>
        <v/>
      </c>
      <c r="N16" s="4">
        <v>1</v>
      </c>
      <c r="O16" s="42" t="str">
        <f>UPPER(IF($A16="","",VLOOKUP($A16,'[3]ž round robin žrebna lista'!$A$7:$R$128,2)))</f>
        <v/>
      </c>
      <c r="P16" s="42" t="str">
        <f>UPPER(IF($A16="","",VLOOKUP($A16,'[3]ž round robin žrebna lista'!$A$7:$R$128,3)))</f>
        <v/>
      </c>
      <c r="Q16" s="42" t="str">
        <f>PROPER(IF($A16="","",VLOOKUP($A16,'[3]ž round robin žrebna lista'!$A$7:$R$128,4)))</f>
        <v/>
      </c>
      <c r="R16" s="42" t="str">
        <f>UPPER(IF($A16="","",VLOOKUP($A16,'[3]ž round robin žrebna lista'!$A$7:$R$128,5)))</f>
        <v/>
      </c>
      <c r="S16" s="138"/>
      <c r="T16" s="44"/>
      <c r="U16" s="44"/>
      <c r="V16" s="44"/>
      <c r="W16" s="4">
        <v>1</v>
      </c>
      <c r="X16" s="42" t="str">
        <f>UPPER(IF($A16="","",VLOOKUP($A16,'[3]ž round robin žrebna lista'!$A$7:$R$128,2)))</f>
        <v/>
      </c>
      <c r="Y16" s="42" t="str">
        <f>UPPER(IF($A16="","",VLOOKUP($A16,'[3]ž round robin žrebna lista'!$A$7:$R$128,3)))</f>
        <v/>
      </c>
      <c r="Z16" s="42" t="str">
        <f>PROPER(IF($A16="","",VLOOKUP($A16,'[3]ž round robin žrebna lista'!$A$7:$R$128,4)))</f>
        <v/>
      </c>
      <c r="AA16" s="42" t="str">
        <f>UPPER(IF($A16="","",VLOOKUP($A16,'[3]ž round robin žrebna lista'!$A$7:$R$128,5)))</f>
        <v/>
      </c>
      <c r="AB16" s="43"/>
      <c r="AC16" s="44" t="str">
        <f>IF(T16="","",IF(T16="1bb","1bb",IF(T16="2bb","2bb",IF(T16=1,$M17,0))))</f>
        <v/>
      </c>
      <c r="AD16" s="44" t="str">
        <f>IF(U16="","",IF(U16="1bb","1bb",IF(U16="3bb","3bb",IF(U16=1,$M18,0))))</f>
        <v/>
      </c>
      <c r="AE16" s="44" t="str">
        <f>IF(V16="","",IF(V16="1bb","1bb",IF(V16="4bb","4bb",IF(V16=1,$M19,0))))</f>
        <v/>
      </c>
      <c r="AF16" s="45">
        <f>SUM(AC16:AE16)</f>
        <v>0</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row>
    <row r="17" spans="1:255" ht="69" customHeight="1" x14ac:dyDescent="0.5">
      <c r="A17" s="33"/>
      <c r="B17" s="34">
        <v>2</v>
      </c>
      <c r="C17" s="35" t="str">
        <f>UPPER(IF($A17="","",VLOOKUP($A17,'[3]ž round robin žrebna lista'!$A$7:$R$128,2)))</f>
        <v/>
      </c>
      <c r="D17" s="36" t="str">
        <f>UPPER(IF($A17="","",VLOOKUP($A17,'[3]ž round robin žrebna lista'!$A$7:$R$128,3)))</f>
        <v/>
      </c>
      <c r="E17" s="36" t="str">
        <f>PROPER(IF($A17="","",VLOOKUP($A17,'[3]ž round robin žrebna lista'!$A$7:$R$128,4)))</f>
        <v/>
      </c>
      <c r="F17" s="37" t="str">
        <f>UPPER(IF($A17="","",VLOOKUP($A17,'[3]ž round robin žrebna lista'!$A$7:$R$128,5)))</f>
        <v/>
      </c>
      <c r="G17" s="39"/>
      <c r="H17" s="38"/>
      <c r="I17" s="39"/>
      <c r="J17" s="39"/>
      <c r="K17" s="40"/>
      <c r="L17" s="40"/>
      <c r="M17" s="80" t="str">
        <f>IF($A17="","",VLOOKUP($A17,'[3]ž round robin žrebna lista'!$A$7:$R$128,14))</f>
        <v/>
      </c>
      <c r="N17" s="4">
        <v>2</v>
      </c>
      <c r="O17" s="42" t="str">
        <f>UPPER(IF($A17="","",VLOOKUP($A17,'[3]ž round robin žrebna lista'!$A$7:$R$128,2)))</f>
        <v/>
      </c>
      <c r="P17" s="42" t="str">
        <f>UPPER(IF($A17="","",VLOOKUP($A17,'[3]ž round robin žrebna lista'!$A$7:$R$128,3)))</f>
        <v/>
      </c>
      <c r="Q17" s="42" t="str">
        <f>PROPER(IF($A17="","",VLOOKUP($A17,'[3]ž round robin žrebna lista'!$A$7:$R$128,4)))</f>
        <v/>
      </c>
      <c r="R17" s="42" t="str">
        <f>UPPER(IF($A17="","",VLOOKUP($A17,'[3]ž round robin žrebna lista'!$A$7:$R$128,5)))</f>
        <v/>
      </c>
      <c r="S17" s="44"/>
      <c r="T17" s="138"/>
      <c r="U17" s="44"/>
      <c r="V17" s="44"/>
      <c r="W17" s="4">
        <v>2</v>
      </c>
      <c r="X17" s="42" t="str">
        <f>UPPER(IF($A17="","",VLOOKUP($A17,'[3]ž round robin žrebna lista'!$A$7:$R$128,2)))</f>
        <v/>
      </c>
      <c r="Y17" s="42" t="str">
        <f>UPPER(IF($A17="","",VLOOKUP($A17,'[3]ž round robin žrebna lista'!$A$7:$R$128,3)))</f>
        <v/>
      </c>
      <c r="Z17" s="42" t="str">
        <f>PROPER(IF($A17="","",VLOOKUP($A17,'[3]ž round robin žrebna lista'!$A$7:$R$128,4)))</f>
        <v/>
      </c>
      <c r="AA17" s="42" t="str">
        <f>UPPER(IF($A17="","",VLOOKUP($A17,'[3]ž round robin žrebna lista'!$A$7:$R$128,5)))</f>
        <v/>
      </c>
      <c r="AB17" s="44" t="str">
        <f>IF(S17="","",IF(S17="1bb","1bb",IF(S17="2bb","2bb",IF(S17=1,0,M16))))</f>
        <v/>
      </c>
      <c r="AC17" s="43"/>
      <c r="AD17" s="44" t="str">
        <f>IF(U17="","",IF(U17="2bb","2bb",IF(U17="3bb","3bb",IF(U17=2,M18,0))))</f>
        <v/>
      </c>
      <c r="AE17" s="44" t="str">
        <f>IF(V17="","",IF(V17="2bb","2bb",IF(V17="4bb","4bb",IF(V17=2,M19,0))))</f>
        <v/>
      </c>
      <c r="AF17" s="45">
        <f>SUM(AB17:AE17)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69" customHeight="1" x14ac:dyDescent="0.5">
      <c r="A18" s="33"/>
      <c r="B18" s="34">
        <v>3</v>
      </c>
      <c r="C18" s="35" t="str">
        <f>UPPER(IF($A18="","",VLOOKUP($A18,'[3]ž round robin žrebna lista'!$A$7:$R$128,2)))</f>
        <v/>
      </c>
      <c r="D18" s="36" t="str">
        <f>UPPER(IF($A18="","",VLOOKUP($A18,'[3]ž round robin žrebna lista'!$A$7:$R$128,3)))</f>
        <v/>
      </c>
      <c r="E18" s="36" t="str">
        <f>PROPER(IF($A18="","",VLOOKUP($A18,'[3]ž round robin žrebna lista'!$A$7:$R$128,4)))</f>
        <v/>
      </c>
      <c r="F18" s="37" t="str">
        <f>UPPER(IF($A18="","",VLOOKUP($A18,'[3]ž round robin žrebna lista'!$A$7:$R$128,5)))</f>
        <v/>
      </c>
      <c r="G18" s="39"/>
      <c r="H18" s="39"/>
      <c r="I18" s="38"/>
      <c r="J18" s="39"/>
      <c r="K18" s="40"/>
      <c r="L18" s="40"/>
      <c r="M18" s="80" t="str">
        <f>IF($A18="","",VLOOKUP($A18,'[3]ž round robin žrebna lista'!$A$7:$R$128,14))</f>
        <v/>
      </c>
      <c r="N18" s="4">
        <v>3</v>
      </c>
      <c r="O18" s="42" t="str">
        <f>UPPER(IF($A18="","",VLOOKUP($A18,'[3]ž round robin žrebna lista'!$A$7:$R$128,2)))</f>
        <v/>
      </c>
      <c r="P18" s="42" t="str">
        <f>UPPER(IF($A18="","",VLOOKUP($A18,'[3]ž round robin žrebna lista'!$A$7:$R$128,3)))</f>
        <v/>
      </c>
      <c r="Q18" s="42" t="str">
        <f>PROPER(IF($A18="","",VLOOKUP($A18,'[3]ž round robin žrebna lista'!$A$7:$R$128,4)))</f>
        <v/>
      </c>
      <c r="R18" s="42" t="str">
        <f>UPPER(IF($A18="","",VLOOKUP($A18,'[3]ž round robin žrebna lista'!$A$7:$R$128,5)))</f>
        <v/>
      </c>
      <c r="S18" s="44"/>
      <c r="T18" s="44"/>
      <c r="U18" s="138"/>
      <c r="V18" s="44"/>
      <c r="W18" s="4">
        <v>3</v>
      </c>
      <c r="X18" s="42" t="str">
        <f>UPPER(IF($A18="","",VLOOKUP($A18,'[3]ž round robin žrebna lista'!$A$7:$R$128,2)))</f>
        <v/>
      </c>
      <c r="Y18" s="42" t="str">
        <f>UPPER(IF($A18="","",VLOOKUP($A18,'[3]ž round robin žrebna lista'!$A$7:$R$128,3)))</f>
        <v/>
      </c>
      <c r="Z18" s="42" t="str">
        <f>PROPER(IF($A18="","",VLOOKUP($A18,'[3]ž round robin žrebna lista'!$A$7:$R$128,4)))</f>
        <v/>
      </c>
      <c r="AA18" s="42" t="str">
        <f>UPPER(IF($A18="","",VLOOKUP($A18,'[3]ž round robin žrebna lista'!$A$7:$R$128,5)))</f>
        <v/>
      </c>
      <c r="AB18" s="44" t="str">
        <f>IF(S18="","",IF(S18="1bb","1bb",IF(S18="3bb","3bb",IF(S18=1,0,M16))))</f>
        <v/>
      </c>
      <c r="AC18" s="44" t="str">
        <f>IF(T18="","",IF(T18="2bb","2bb",IF(T18="3bb","3bb",IF(T18=2,0,M17))))</f>
        <v/>
      </c>
      <c r="AD18" s="43"/>
      <c r="AE18" s="44" t="str">
        <f>IF(V18="","",IF(V18="3bb","3bb",IF(V18="4bb","4bb",IF(V18=3,M19,0))))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69" customHeight="1" x14ac:dyDescent="0.5">
      <c r="A19" s="33"/>
      <c r="B19" s="34">
        <v>4</v>
      </c>
      <c r="C19" s="35" t="str">
        <f>UPPER(IF($A19="","",VLOOKUP($A19,'[3]ž round robin žrebna lista'!$A$7:$R$128,2)))</f>
        <v/>
      </c>
      <c r="D19" s="36" t="str">
        <f>UPPER(IF($A19="","",VLOOKUP($A19,'[3]ž round robin žrebna lista'!$A$7:$R$128,3)))</f>
        <v/>
      </c>
      <c r="E19" s="36" t="str">
        <f>PROPER(IF($A19="","",VLOOKUP($A19,'[3]ž round robin žrebna lista'!$A$7:$R$128,4)))</f>
        <v/>
      </c>
      <c r="F19" s="37" t="str">
        <f>UPPER(IF($A19="","",VLOOKUP($A19,'[3]ž round robin žrebna lista'!$A$7:$R$128,5)))</f>
        <v/>
      </c>
      <c r="G19" s="39"/>
      <c r="H19" s="39"/>
      <c r="I19" s="39"/>
      <c r="J19" s="38"/>
      <c r="K19" s="40"/>
      <c r="L19" s="40"/>
      <c r="M19" s="80" t="str">
        <f>IF($A19="","",VLOOKUP($A19,'[3]ž round robin žrebna lista'!$A$7:$R$128,14))</f>
        <v/>
      </c>
      <c r="N19" s="4">
        <v>4</v>
      </c>
      <c r="O19" s="42" t="str">
        <f>UPPER(IF($A19="","",VLOOKUP($A19,'[3]ž round robin žrebna lista'!$A$7:$R$128,2)))</f>
        <v/>
      </c>
      <c r="P19" s="42" t="str">
        <f>UPPER(IF($A19="","",VLOOKUP($A19,'[3]ž round robin žrebna lista'!$A$7:$R$128,3)))</f>
        <v/>
      </c>
      <c r="Q19" s="42" t="str">
        <f>PROPER(IF($A19="","",VLOOKUP($A19,'[3]ž round robin žrebna lista'!$A$7:$R$128,4)))</f>
        <v/>
      </c>
      <c r="R19" s="42" t="str">
        <f>UPPER(IF($A19="","",VLOOKUP($A19,'[3]ž round robin žrebna lista'!$A$7:$R$128,5)))</f>
        <v/>
      </c>
      <c r="S19" s="44"/>
      <c r="T19" s="44"/>
      <c r="U19" s="44"/>
      <c r="V19" s="138"/>
      <c r="W19" s="4">
        <v>4</v>
      </c>
      <c r="X19" s="42" t="str">
        <f>UPPER(IF($A19="","",VLOOKUP($A19,'[3]ž round robin žrebna lista'!$A$7:$R$128,2)))</f>
        <v/>
      </c>
      <c r="Y19" s="42" t="str">
        <f>UPPER(IF($A19="","",VLOOKUP($A19,'[3]ž round robin žrebna lista'!$A$7:$R$128,3)))</f>
        <v/>
      </c>
      <c r="Z19" s="42" t="str">
        <f>PROPER(IF($A19="","",VLOOKUP($A19,'[3]ž round robin žrebna lista'!$A$7:$R$128,4)))</f>
        <v/>
      </c>
      <c r="AA19" s="42" t="str">
        <f>UPPER(IF($A19="","",VLOOKUP($A19,'[3]ž round robin žrebna lista'!$A$7:$R$128,5)))</f>
        <v/>
      </c>
      <c r="AB19" s="44" t="str">
        <f>IF(S19="","",IF(S19="1bb","1bb",IF(S19="4bb","4bb",IF(S19=1,0,M16))))</f>
        <v/>
      </c>
      <c r="AC19" s="44" t="str">
        <f>IF(T19="","",IF(T19="2bb","2bb",IF(T19="4bb","4bb",IF(T19=2,0,M17))))</f>
        <v/>
      </c>
      <c r="AD19" s="44" t="str">
        <f>IF(U19="","",IF(U19="3bb","3bb",IF(U19="4bb","4bb",IF(U19=3,0,M18))))</f>
        <v/>
      </c>
      <c r="AE19" s="43"/>
      <c r="AF19" s="45">
        <f>SUM(AB19:AD19)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25.5" customHeight="1" thickBot="1" x14ac:dyDescent="0.55000000000000004">
      <c r="A20" s="54"/>
      <c r="B20" s="55"/>
      <c r="C20" s="56"/>
      <c r="D20" s="57"/>
      <c r="E20" s="57"/>
      <c r="F20" s="58"/>
      <c r="G20" s="59"/>
      <c r="H20" s="59"/>
      <c r="I20" s="59"/>
      <c r="J20" s="60"/>
      <c r="K20" s="61"/>
      <c r="L20" s="61"/>
      <c r="N20" s="4"/>
      <c r="O20" s="10"/>
      <c r="P20" s="10"/>
      <c r="Q20" s="10"/>
      <c r="R20" s="10"/>
      <c r="S20" s="30"/>
      <c r="T20" s="30"/>
      <c r="U20" s="30"/>
      <c r="V20" s="139"/>
      <c r="W20" s="4"/>
      <c r="X20" s="10"/>
      <c r="Y20" s="10"/>
      <c r="Z20" s="10"/>
      <c r="AA20" s="10"/>
      <c r="AB20" s="30"/>
      <c r="AC20" s="30"/>
      <c r="AD20" s="30"/>
      <c r="AE20" s="53"/>
      <c r="AF20" s="29"/>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49.5" customHeight="1" thickBot="1" x14ac:dyDescent="0.85">
      <c r="A21" s="1"/>
      <c r="B21" s="438" t="s">
        <v>54</v>
      </c>
      <c r="C21" s="439"/>
      <c r="D21" s="440"/>
      <c r="E21" s="23"/>
      <c r="F21" s="24"/>
      <c r="G21" s="422"/>
      <c r="H21" s="422"/>
      <c r="I21" s="422"/>
      <c r="J21" s="422"/>
      <c r="K21" s="423" t="s">
        <v>10</v>
      </c>
      <c r="L21" s="423" t="s">
        <v>11</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s="32" customFormat="1" ht="40.5" customHeight="1" x14ac:dyDescent="0.55000000000000004">
      <c r="A22" s="140"/>
      <c r="B22" s="140"/>
      <c r="C22" s="27" t="s">
        <v>13</v>
      </c>
      <c r="D22" s="27" t="s">
        <v>14</v>
      </c>
      <c r="E22" s="63" t="s">
        <v>15</v>
      </c>
      <c r="F22" s="27" t="s">
        <v>16</v>
      </c>
      <c r="G22" s="422"/>
      <c r="H22" s="422"/>
      <c r="I22" s="422"/>
      <c r="J22" s="422"/>
      <c r="K22" s="423"/>
      <c r="L22" s="423"/>
      <c r="M22" s="80"/>
      <c r="N22" s="28"/>
      <c r="O22" s="29" t="s">
        <v>13</v>
      </c>
      <c r="P22" s="29" t="s">
        <v>14</v>
      </c>
      <c r="Q22" s="29" t="s">
        <v>15</v>
      </c>
      <c r="R22" s="29" t="s">
        <v>16</v>
      </c>
      <c r="S22" s="30"/>
      <c r="T22" s="28"/>
      <c r="U22" s="28"/>
      <c r="V22" s="28"/>
      <c r="W22" s="28"/>
      <c r="X22" s="29" t="s">
        <v>13</v>
      </c>
      <c r="Y22" s="29" t="s">
        <v>14</v>
      </c>
      <c r="Z22" s="29" t="s">
        <v>15</v>
      </c>
      <c r="AA22" s="29" t="s">
        <v>16</v>
      </c>
      <c r="AB22" s="137"/>
      <c r="AC22" s="137"/>
      <c r="AD22" s="137"/>
      <c r="AE22" s="137"/>
      <c r="AF22" s="31" t="s">
        <v>17</v>
      </c>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row>
    <row r="23" spans="1:255" ht="69" customHeight="1" x14ac:dyDescent="0.5">
      <c r="A23" s="33"/>
      <c r="B23" s="34">
        <v>1</v>
      </c>
      <c r="C23" s="35" t="str">
        <f>UPPER(IF($A23="","",VLOOKUP($A23,'[3]ž round robin žrebna lista'!$A$7:$R$128,2)))</f>
        <v/>
      </c>
      <c r="D23" s="36" t="str">
        <f>UPPER(IF($A23="","",VLOOKUP($A23,'[3]ž round robin žrebna lista'!$A$7:$R$128,3)))</f>
        <v/>
      </c>
      <c r="E23" s="36" t="str">
        <f>PROPER(IF($A23="","",VLOOKUP($A23,'[3]ž round robin žrebna lista'!$A$7:$R$128,4)))</f>
        <v/>
      </c>
      <c r="F23" s="37" t="str">
        <f>UPPER(IF($A23="","",VLOOKUP($A23,'[3]ž round robin žrebna lista'!$A$7:$R$128,5)))</f>
        <v/>
      </c>
      <c r="G23" s="38"/>
      <c r="H23" s="39"/>
      <c r="I23" s="39"/>
      <c r="J23" s="39"/>
      <c r="K23" s="40"/>
      <c r="L23" s="40"/>
      <c r="M23" s="80" t="str">
        <f>IF($A23="","",VLOOKUP($A23,'[3]ž round robin žrebna lista'!$A$7:$R$128,14))</f>
        <v/>
      </c>
      <c r="N23" s="4">
        <v>1</v>
      </c>
      <c r="O23" s="42" t="str">
        <f>UPPER(IF($A23="","",VLOOKUP($A23,'[3]ž round robin žrebna lista'!$A$7:$R$128,2)))</f>
        <v/>
      </c>
      <c r="P23" s="42" t="str">
        <f>UPPER(IF($A23="","",VLOOKUP($A23,'[3]ž round robin žrebna lista'!$A$7:$R$128,3)))</f>
        <v/>
      </c>
      <c r="Q23" s="42" t="str">
        <f>PROPER(IF($A23="","",VLOOKUP($A23,'[3]ž round robin žrebna lista'!$A$7:$R$128,4)))</f>
        <v/>
      </c>
      <c r="R23" s="42" t="str">
        <f>UPPER(IF($A23="","",VLOOKUP($A23,'[3]ž round robin žrebna lista'!$A$7:$R$128,5)))</f>
        <v/>
      </c>
      <c r="S23" s="138"/>
      <c r="T23" s="44"/>
      <c r="U23" s="44"/>
      <c r="V23" s="44"/>
      <c r="W23" s="4">
        <v>1</v>
      </c>
      <c r="X23" s="42" t="str">
        <f>UPPER(IF($A23="","",VLOOKUP($A23,'[3]ž round robin žrebna lista'!$A$7:$R$128,2)))</f>
        <v/>
      </c>
      <c r="Y23" s="42" t="str">
        <f>UPPER(IF($A23="","",VLOOKUP($A23,'[3]ž round robin žrebna lista'!$A$7:$R$128,3)))</f>
        <v/>
      </c>
      <c r="Z23" s="42" t="str">
        <f>PROPER(IF($A23="","",VLOOKUP($A23,'[3]ž round robin žrebna lista'!$A$7:$R$128,4)))</f>
        <v/>
      </c>
      <c r="AA23" s="42" t="str">
        <f>UPPER(IF($A23="","",VLOOKUP($A23,'[3]ž round robin žrebna lista'!$A$7:$R$128,5)))</f>
        <v/>
      </c>
      <c r="AB23" s="43"/>
      <c r="AC23" s="44" t="str">
        <f>IF(T23="","",IF(T23="1bb","1bb",IF(T23="2bb","2bb",IF(T23=1,$M24,0))))</f>
        <v/>
      </c>
      <c r="AD23" s="44" t="str">
        <f>IF(U23="","",IF(U23="1bb","1bb",IF(U23="3bb","3bb",IF(U23=1,$M25,0))))</f>
        <v/>
      </c>
      <c r="AE23" s="44" t="str">
        <f>IF(V23="","",IF(V23="1bb","1bb",IF(V23="4bb","4bb",IF(V23=1,$M26,0))))</f>
        <v/>
      </c>
      <c r="AF23" s="45">
        <f>SUM(AC23:AE23)</f>
        <v>0</v>
      </c>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row>
    <row r="24" spans="1:255" ht="69" customHeight="1" x14ac:dyDescent="0.5">
      <c r="A24" s="33"/>
      <c r="B24" s="34">
        <v>2</v>
      </c>
      <c r="C24" s="35" t="str">
        <f>UPPER(IF($A24="","",VLOOKUP($A24,'[3]ž round robin žrebna lista'!$A$7:$R$128,2)))</f>
        <v/>
      </c>
      <c r="D24" s="36" t="str">
        <f>UPPER(IF($A24="","",VLOOKUP($A24,'[3]ž round robin žrebna lista'!$A$7:$R$128,3)))</f>
        <v/>
      </c>
      <c r="E24" s="36" t="str">
        <f>PROPER(IF($A24="","",VLOOKUP($A24,'[3]ž round robin žrebna lista'!$A$7:$R$128,4)))</f>
        <v/>
      </c>
      <c r="F24" s="37" t="str">
        <f>UPPER(IF($A24="","",VLOOKUP($A24,'[3]ž round robin žrebna lista'!$A$7:$R$128,5)))</f>
        <v/>
      </c>
      <c r="G24" s="39"/>
      <c r="H24" s="38"/>
      <c r="I24" s="39"/>
      <c r="J24" s="39"/>
      <c r="K24" s="40"/>
      <c r="L24" s="40"/>
      <c r="M24" s="80" t="str">
        <f>IF($A24="","",VLOOKUP($A24,'[3]ž round robin žrebna lista'!$A$7:$R$128,14))</f>
        <v/>
      </c>
      <c r="N24" s="4">
        <v>2</v>
      </c>
      <c r="O24" s="42" t="str">
        <f>UPPER(IF($A24="","",VLOOKUP($A24,'[3]ž round robin žrebna lista'!$A$7:$R$128,2)))</f>
        <v/>
      </c>
      <c r="P24" s="42" t="str">
        <f>UPPER(IF($A24="","",VLOOKUP($A24,'[3]ž round robin žrebna lista'!$A$7:$R$128,3)))</f>
        <v/>
      </c>
      <c r="Q24" s="42" t="str">
        <f>PROPER(IF($A24="","",VLOOKUP($A24,'[3]ž round robin žrebna lista'!$A$7:$R$128,4)))</f>
        <v/>
      </c>
      <c r="R24" s="42" t="str">
        <f>UPPER(IF($A24="","",VLOOKUP($A24,'[3]ž round robin žrebna lista'!$A$7:$R$128,5)))</f>
        <v/>
      </c>
      <c r="S24" s="44"/>
      <c r="T24" s="138"/>
      <c r="U24" s="44"/>
      <c r="V24" s="44"/>
      <c r="W24" s="4">
        <v>2</v>
      </c>
      <c r="X24" s="42" t="str">
        <f>UPPER(IF($A24="","",VLOOKUP($A24,'[3]ž round robin žrebna lista'!$A$7:$R$128,2)))</f>
        <v/>
      </c>
      <c r="Y24" s="42" t="str">
        <f>UPPER(IF($A24="","",VLOOKUP($A24,'[3]ž round robin žrebna lista'!$A$7:$R$128,3)))</f>
        <v/>
      </c>
      <c r="Z24" s="42" t="str">
        <f>PROPER(IF($A24="","",VLOOKUP($A24,'[3]ž round robin žrebna lista'!$A$7:$R$128,4)))</f>
        <v/>
      </c>
      <c r="AA24" s="42" t="str">
        <f>UPPER(IF($A24="","",VLOOKUP($A24,'[3]ž round robin žrebna lista'!$A$7:$R$128,5)))</f>
        <v/>
      </c>
      <c r="AB24" s="44" t="str">
        <f>IF(S24="","",IF(S24="1bb","1bb",IF(S24="2bb","2bb",IF(S24=1,0,M23))))</f>
        <v/>
      </c>
      <c r="AC24" s="43"/>
      <c r="AD24" s="44" t="str">
        <f>IF(U24="","",IF(U24="2bb","2bb",IF(U24="3bb","3bb",IF(U24=2,M25,0))))</f>
        <v/>
      </c>
      <c r="AE24" s="44" t="str">
        <f>IF(V24="","",IF(V24="2bb","2bb",IF(V24="4bb","4bb",IF(V24=2,M26,0))))</f>
        <v/>
      </c>
      <c r="AF24" s="45">
        <f>SUM(AB24:AE24)</f>
        <v>0</v>
      </c>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row>
    <row r="25" spans="1:255" ht="69" customHeight="1" x14ac:dyDescent="0.5">
      <c r="A25" s="33"/>
      <c r="B25" s="34">
        <v>3</v>
      </c>
      <c r="C25" s="35" t="str">
        <f>UPPER(IF($A25="","",VLOOKUP($A25,'[3]ž round robin žrebna lista'!$A$7:$R$128,2)))</f>
        <v/>
      </c>
      <c r="D25" s="36" t="str">
        <f>UPPER(IF($A25="","",VLOOKUP($A25,'[3]ž round robin žrebna lista'!$A$7:$R$128,3)))</f>
        <v/>
      </c>
      <c r="E25" s="36" t="str">
        <f>PROPER(IF($A25="","",VLOOKUP($A25,'[3]ž round robin žrebna lista'!$A$7:$R$128,4)))</f>
        <v/>
      </c>
      <c r="F25" s="37"/>
      <c r="G25" s="39"/>
      <c r="H25" s="39"/>
      <c r="I25" s="38"/>
      <c r="J25" s="39"/>
      <c r="K25" s="40"/>
      <c r="L25" s="40"/>
      <c r="M25" s="80" t="str">
        <f>IF($A25="","",VLOOKUP($A25,'[3]ž round robin žrebna lista'!$A$7:$R$128,14))</f>
        <v/>
      </c>
      <c r="N25" s="4">
        <v>3</v>
      </c>
      <c r="O25" s="42" t="str">
        <f>UPPER(IF($A25="","",VLOOKUP($A25,'[3]ž round robin žrebna lista'!$A$7:$R$128,2)))</f>
        <v/>
      </c>
      <c r="P25" s="42" t="str">
        <f>UPPER(IF($A25="","",VLOOKUP($A25,'[3]ž round robin žrebna lista'!$A$7:$R$128,3)))</f>
        <v/>
      </c>
      <c r="Q25" s="42" t="str">
        <f>PROPER(IF($A25="","",VLOOKUP($A25,'[3]ž round robin žrebna lista'!$A$7:$R$128,4)))</f>
        <v/>
      </c>
      <c r="R25" s="42" t="str">
        <f>UPPER(IF($A25="","",VLOOKUP($A25,'[3]ž round robin žrebna lista'!$A$7:$R$128,5)))</f>
        <v/>
      </c>
      <c r="S25" s="44"/>
      <c r="T25" s="44"/>
      <c r="U25" s="138"/>
      <c r="V25" s="44"/>
      <c r="W25" s="4">
        <v>3</v>
      </c>
      <c r="X25" s="42" t="str">
        <f>UPPER(IF($A25="","",VLOOKUP($A25,'[3]ž round robin žrebna lista'!$A$7:$R$128,2)))</f>
        <v/>
      </c>
      <c r="Y25" s="42" t="str">
        <f>UPPER(IF($A25="","",VLOOKUP($A25,'[3]ž round robin žrebna lista'!$A$7:$R$128,3)))</f>
        <v/>
      </c>
      <c r="Z25" s="42" t="str">
        <f>PROPER(IF($A25="","",VLOOKUP($A25,'[3]ž round robin žrebna lista'!$A$7:$R$128,4)))</f>
        <v/>
      </c>
      <c r="AA25" s="42" t="str">
        <f>UPPER(IF($A25="","",VLOOKUP($A25,'[3]ž round robin žrebna lista'!$A$7:$R$128,5)))</f>
        <v/>
      </c>
      <c r="AB25" s="44" t="str">
        <f>IF(S25="","",IF(S25="1bb","1bb",IF(S25="3bb","3bb",IF(S25=1,0,M23))))</f>
        <v/>
      </c>
      <c r="AC25" s="44" t="str">
        <f>IF(T25="","",IF(T25="2bb","2bb",IF(T25="3bb","3bb",IF(T25=2,0,M24))))</f>
        <v/>
      </c>
      <c r="AD25" s="43"/>
      <c r="AE25" s="44" t="str">
        <f>IF(V25="","",IF(V25="3bb","3bb",IF(V25="4bb","4bb",IF(V25=3,M26,0))))</f>
        <v/>
      </c>
      <c r="AF25" s="45">
        <f>SUM(AB25:AE25)</f>
        <v>0</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row>
    <row r="26" spans="1:255" ht="69" customHeight="1" x14ac:dyDescent="0.5">
      <c r="A26" s="33"/>
      <c r="B26" s="34">
        <v>4</v>
      </c>
      <c r="C26" s="35" t="str">
        <f>UPPER(IF($A26="","",VLOOKUP($A26,'[3]ž round robin žrebna lista'!$A$7:$R$128,2)))</f>
        <v/>
      </c>
      <c r="D26" s="36" t="str">
        <f>UPPER(IF($A26="","",VLOOKUP($A26,'[3]ž round robin žrebna lista'!$A$7:$R$128,3)))</f>
        <v/>
      </c>
      <c r="E26" s="36" t="str">
        <f>PROPER(IF($A26="","",VLOOKUP($A26,'[3]ž round robin žrebna lista'!$A$7:$R$128,4)))</f>
        <v/>
      </c>
      <c r="F26" s="37" t="str">
        <f>UPPER(IF($A26="","",VLOOKUP($A26,'[3]ž round robin žrebna lista'!$A$7:$R$128,5)))</f>
        <v/>
      </c>
      <c r="G26" s="39"/>
      <c r="H26" s="39"/>
      <c r="I26" s="39"/>
      <c r="J26" s="38"/>
      <c r="K26" s="40"/>
      <c r="L26" s="40"/>
      <c r="M26" s="80" t="str">
        <f>IF($A26="","",VLOOKUP($A26,'[3]ž round robin žrebna lista'!$A$7:$R$128,14))</f>
        <v/>
      </c>
      <c r="N26" s="4">
        <v>4</v>
      </c>
      <c r="O26" s="42" t="str">
        <f>UPPER(IF($A26="","",VLOOKUP($A26,'[3]ž round robin žrebna lista'!$A$7:$R$128,2)))</f>
        <v/>
      </c>
      <c r="P26" s="42" t="str">
        <f>UPPER(IF($A26="","",VLOOKUP($A26,'[3]ž round robin žrebna lista'!$A$7:$R$128,3)))</f>
        <v/>
      </c>
      <c r="Q26" s="42" t="str">
        <f>PROPER(IF($A26="","",VLOOKUP($A26,'[3]ž round robin žrebna lista'!$A$7:$R$128,4)))</f>
        <v/>
      </c>
      <c r="R26" s="42" t="str">
        <f>UPPER(IF($A26="","",VLOOKUP($A26,'[3]ž round robin žrebna lista'!$A$7:$R$128,5)))</f>
        <v/>
      </c>
      <c r="S26" s="44"/>
      <c r="T26" s="44"/>
      <c r="U26" s="44"/>
      <c r="V26" s="138"/>
      <c r="W26" s="4">
        <v>4</v>
      </c>
      <c r="X26" s="42" t="str">
        <f>UPPER(IF($A26="","",VLOOKUP($A26,'[3]ž round robin žrebna lista'!$A$7:$R$128,2)))</f>
        <v/>
      </c>
      <c r="Y26" s="42" t="str">
        <f>UPPER(IF($A26="","",VLOOKUP($A26,'[3]ž round robin žrebna lista'!$A$7:$R$128,3)))</f>
        <v/>
      </c>
      <c r="Z26" s="42" t="str">
        <f>PROPER(IF($A26="","",VLOOKUP($A26,'[3]ž round robin žrebna lista'!$A$7:$R$128,4)))</f>
        <v/>
      </c>
      <c r="AA26" s="42" t="str">
        <f>UPPER(IF($A26="","",VLOOKUP($A26,'[3]ž round robin žrebna lista'!$A$7:$R$128,5)))</f>
        <v/>
      </c>
      <c r="AB26" s="44" t="str">
        <f>IF(S26="","",IF(S26="1bb","1bb",IF(S26="4bb","4bb",IF(S26=1,0,M23))))</f>
        <v/>
      </c>
      <c r="AC26" s="44" t="str">
        <f>IF(T26="","",IF(T26="2bb","2bb",IF(T26="4bb","4bb",IF(T26=2,0,M24))))</f>
        <v/>
      </c>
      <c r="AD26" s="44" t="str">
        <f>IF(U26="","",IF(U26="3bb","3bb",IF(U26="4bb","4bb",IF(U26=3,0,M25))))</f>
        <v/>
      </c>
      <c r="AE26" s="43"/>
      <c r="AF26" s="45">
        <f>SUM(AB26:AD26)</f>
        <v>0</v>
      </c>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row>
    <row r="27" spans="1:255" ht="79.5" customHeight="1" x14ac:dyDescent="0.55000000000000004">
      <c r="A27" s="434"/>
      <c r="B27" s="434"/>
      <c r="C27" s="435"/>
      <c r="D27" s="435"/>
      <c r="E27" s="1"/>
      <c r="F27" s="65" t="s">
        <v>20</v>
      </c>
      <c r="G27" s="66"/>
      <c r="H27" s="66"/>
      <c r="I27" s="66"/>
      <c r="J27" s="67" t="s">
        <v>21</v>
      </c>
      <c r="K27" s="436"/>
      <c r="L27" s="436"/>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s="26" customFormat="1" ht="50.1" customHeight="1" x14ac:dyDescent="0.55000000000000004">
      <c r="A28" s="434"/>
      <c r="B28" s="434"/>
      <c r="C28" s="68" t="s">
        <v>22</v>
      </c>
      <c r="D28" s="1"/>
      <c r="E28" s="1"/>
      <c r="F28" s="69" t="s">
        <v>23</v>
      </c>
      <c r="G28" s="437" t="str">
        <f>'[3]vnos podatkov'!$E$10</f>
        <v>ANJA REGENT</v>
      </c>
      <c r="H28" s="437" t="str">
        <f>'[3]vnos podatkov'!$E$10</f>
        <v>ANJA REGENT</v>
      </c>
      <c r="I28" s="437" t="str">
        <f>'[3]vnos podatkov'!$E$10</f>
        <v>ANJA REGENT</v>
      </c>
      <c r="J28" s="67" t="s">
        <v>21</v>
      </c>
      <c r="K28" s="433"/>
      <c r="L28" s="433"/>
      <c r="M28" s="80"/>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row>
    <row r="29" spans="1:255" ht="50.1" customHeight="1" x14ac:dyDescent="0.55000000000000004">
      <c r="A29" s="434"/>
      <c r="B29" s="434"/>
      <c r="C29" s="71" t="s">
        <v>24</v>
      </c>
      <c r="D29" s="1"/>
      <c r="E29" s="1"/>
      <c r="F29" s="65" t="s">
        <v>51</v>
      </c>
      <c r="G29" s="437"/>
      <c r="H29" s="437"/>
      <c r="I29" s="437"/>
      <c r="J29" s="67" t="s">
        <v>21</v>
      </c>
      <c r="K29" s="433"/>
      <c r="L29" s="433"/>
    </row>
    <row r="30" spans="1:255" x14ac:dyDescent="0.4">
      <c r="A30" s="434"/>
      <c r="B30" s="434"/>
      <c r="C30" s="434"/>
      <c r="D30" s="434"/>
      <c r="E30" s="434"/>
      <c r="F30" s="434"/>
      <c r="G30" s="434"/>
      <c r="H30" s="434"/>
      <c r="I30" s="434"/>
      <c r="J30" s="434"/>
      <c r="K30" s="434"/>
      <c r="L30" s="434"/>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c r="DL30" s="73"/>
      <c r="DM30" s="73"/>
      <c r="DN30" s="73"/>
      <c r="DO30" s="73"/>
      <c r="DP30" s="73"/>
      <c r="DQ30" s="73"/>
      <c r="DR30" s="73"/>
      <c r="DS30" s="73"/>
      <c r="DT30" s="73"/>
      <c r="DU30" s="73"/>
      <c r="DV30" s="73"/>
      <c r="DW30" s="73"/>
      <c r="DX30" s="73"/>
      <c r="DY30" s="73"/>
      <c r="DZ30" s="73"/>
      <c r="EA30" s="73"/>
      <c r="EB30" s="73"/>
      <c r="EC30" s="73"/>
      <c r="ED30" s="73"/>
      <c r="EE30" s="73"/>
      <c r="EF30" s="73"/>
      <c r="EG30" s="73"/>
      <c r="EH30" s="73"/>
      <c r="EI30" s="73"/>
      <c r="EJ30" s="73"/>
      <c r="EK30" s="73"/>
      <c r="EL30" s="73"/>
      <c r="EM30" s="73"/>
      <c r="EN30" s="73"/>
      <c r="EO30" s="73"/>
      <c r="EP30" s="73"/>
      <c r="EQ30" s="73"/>
      <c r="ER30" s="73"/>
      <c r="ES30" s="73"/>
      <c r="ET30" s="73"/>
      <c r="EU30" s="73"/>
      <c r="EV30" s="73"/>
      <c r="EW30" s="73"/>
      <c r="EX30" s="73"/>
      <c r="EY30" s="73"/>
      <c r="EZ30" s="73"/>
      <c r="FA30" s="73"/>
      <c r="FB30" s="73"/>
      <c r="FC30" s="73"/>
      <c r="FD30" s="73"/>
      <c r="FE30" s="73"/>
      <c r="FF30" s="73"/>
      <c r="FG30" s="73"/>
      <c r="FH30" s="73"/>
      <c r="FI30" s="73"/>
      <c r="FJ30" s="73"/>
      <c r="FK30" s="73"/>
      <c r="FL30" s="73"/>
      <c r="FM30" s="73"/>
      <c r="FN30" s="73"/>
      <c r="FO30" s="73"/>
      <c r="FP30" s="73"/>
      <c r="FQ30" s="73"/>
      <c r="FR30" s="73"/>
      <c r="FS30" s="73"/>
      <c r="FT30" s="73"/>
      <c r="FU30" s="73"/>
      <c r="FV30" s="73"/>
      <c r="FW30" s="73"/>
      <c r="FX30" s="73"/>
      <c r="FY30" s="73"/>
      <c r="FZ30" s="73"/>
      <c r="GA30" s="73"/>
      <c r="GB30" s="73"/>
      <c r="GC30" s="73"/>
      <c r="GD30" s="73"/>
      <c r="GE30" s="73"/>
      <c r="GF30" s="73"/>
      <c r="GG30" s="73"/>
      <c r="GH30" s="73"/>
      <c r="GI30" s="73"/>
      <c r="GJ30" s="73"/>
      <c r="GK30" s="73"/>
      <c r="GL30" s="73"/>
      <c r="GM30" s="73"/>
      <c r="GN30" s="73"/>
      <c r="GO30" s="73"/>
      <c r="GP30" s="73"/>
      <c r="GQ30" s="73"/>
      <c r="GR30" s="73"/>
      <c r="GS30" s="73"/>
      <c r="GT30" s="73"/>
      <c r="GU30" s="73"/>
      <c r="GV30" s="73"/>
      <c r="GW30" s="73"/>
      <c r="GX30" s="73"/>
      <c r="GY30" s="73"/>
      <c r="GZ30" s="73"/>
      <c r="HA30" s="73"/>
      <c r="HB30" s="73"/>
      <c r="HC30" s="73"/>
      <c r="HD30" s="73"/>
      <c r="HE30" s="73"/>
      <c r="HF30" s="73"/>
      <c r="HG30" s="73"/>
      <c r="HH30" s="73"/>
      <c r="HI30" s="73"/>
      <c r="HJ30" s="73"/>
      <c r="HK30" s="73"/>
      <c r="HL30" s="73"/>
      <c r="HM30" s="73"/>
      <c r="HN30" s="73"/>
      <c r="HO30" s="73"/>
      <c r="HP30" s="73"/>
      <c r="HQ30" s="73"/>
      <c r="HR30" s="73"/>
      <c r="HS30" s="73"/>
      <c r="HT30" s="73"/>
      <c r="HU30" s="73"/>
      <c r="HV30" s="73"/>
      <c r="HW30" s="73"/>
      <c r="HX30" s="73"/>
      <c r="HY30" s="73"/>
      <c r="HZ30" s="73"/>
      <c r="IA30" s="73"/>
      <c r="IB30" s="73"/>
      <c r="IC30" s="73"/>
      <c r="ID30" s="73"/>
      <c r="IE30" s="73"/>
      <c r="IF30" s="73"/>
      <c r="IG30" s="73"/>
      <c r="IH30" s="73"/>
      <c r="II30" s="73"/>
      <c r="IJ30" s="73"/>
      <c r="IK30" s="73"/>
      <c r="IL30" s="73"/>
      <c r="IM30" s="73"/>
      <c r="IN30" s="73"/>
      <c r="IO30" s="73"/>
      <c r="IP30" s="73"/>
      <c r="IQ30" s="73"/>
      <c r="IR30" s="73"/>
      <c r="IS30" s="73"/>
      <c r="IT30" s="73"/>
      <c r="IU30" s="73"/>
    </row>
    <row r="31" spans="1:255" s="26" customFormat="1" ht="30.6" x14ac:dyDescent="0.55000000000000004">
      <c r="A31" s="68"/>
      <c r="B31" s="68"/>
      <c r="C31" s="68"/>
      <c r="D31" s="68"/>
      <c r="E31" s="68"/>
      <c r="F31" s="5"/>
      <c r="G31" s="68"/>
      <c r="H31" s="68"/>
      <c r="I31" s="68"/>
      <c r="J31" s="68"/>
      <c r="K31" s="68"/>
      <c r="L31" s="68"/>
      <c r="M31" s="141"/>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row>
    <row r="32" spans="1:255" x14ac:dyDescent="0.4">
      <c r="A32" s="76"/>
      <c r="B32" s="77"/>
      <c r="C32" s="77"/>
      <c r="D32" s="77"/>
      <c r="E32" s="77"/>
      <c r="F32" s="77"/>
      <c r="G32" s="77"/>
      <c r="H32" s="77"/>
      <c r="I32" s="77"/>
      <c r="J32" s="77"/>
      <c r="K32" s="77"/>
      <c r="L32" s="77"/>
      <c r="M32" s="141"/>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c r="DK32" s="73"/>
      <c r="DL32" s="73"/>
      <c r="DM32" s="73"/>
      <c r="DN32" s="73"/>
      <c r="DO32" s="73"/>
      <c r="DP32" s="73"/>
      <c r="DQ32" s="73"/>
      <c r="DR32" s="73"/>
      <c r="DS32" s="73"/>
      <c r="DT32" s="73"/>
      <c r="DU32" s="73"/>
      <c r="DV32" s="73"/>
      <c r="DW32" s="73"/>
      <c r="DX32" s="73"/>
      <c r="DY32" s="73"/>
      <c r="DZ32" s="73"/>
      <c r="EA32" s="73"/>
      <c r="EB32" s="73"/>
      <c r="EC32" s="73"/>
      <c r="ED32" s="73"/>
      <c r="EE32" s="73"/>
      <c r="EF32" s="73"/>
      <c r="EG32" s="73"/>
      <c r="EH32" s="73"/>
      <c r="EI32" s="73"/>
      <c r="EJ32" s="73"/>
      <c r="EK32" s="73"/>
      <c r="EL32" s="73"/>
      <c r="EM32" s="73"/>
      <c r="EN32" s="73"/>
      <c r="EO32" s="73"/>
      <c r="EP32" s="73"/>
      <c r="EQ32" s="73"/>
      <c r="ER32" s="73"/>
      <c r="ES32" s="73"/>
      <c r="ET32" s="73"/>
      <c r="EU32" s="73"/>
      <c r="EV32" s="73"/>
      <c r="EW32" s="73"/>
      <c r="EX32" s="73"/>
      <c r="EY32" s="73"/>
      <c r="EZ32" s="73"/>
      <c r="FA32" s="73"/>
      <c r="FB32" s="73"/>
      <c r="FC32" s="73"/>
      <c r="FD32" s="73"/>
      <c r="FE32" s="73"/>
      <c r="FF32" s="73"/>
      <c r="FG32" s="73"/>
      <c r="FH32" s="73"/>
      <c r="FI32" s="73"/>
      <c r="FJ32" s="73"/>
      <c r="FK32" s="73"/>
      <c r="FL32" s="73"/>
      <c r="FM32" s="73"/>
      <c r="FN32" s="73"/>
      <c r="FO32" s="73"/>
      <c r="FP32" s="73"/>
      <c r="FQ32" s="73"/>
      <c r="FR32" s="73"/>
      <c r="FS32" s="73"/>
      <c r="FT32" s="73"/>
      <c r="FU32" s="73"/>
      <c r="FV32" s="73"/>
      <c r="FW32" s="73"/>
      <c r="FX32" s="73"/>
      <c r="FY32" s="73"/>
      <c r="FZ32" s="73"/>
      <c r="GA32" s="73"/>
      <c r="GB32" s="73"/>
      <c r="GC32" s="73"/>
      <c r="GD32" s="73"/>
      <c r="GE32" s="73"/>
      <c r="GF32" s="73"/>
      <c r="GG32" s="73"/>
      <c r="GH32" s="73"/>
      <c r="GI32" s="73"/>
      <c r="GJ32" s="73"/>
      <c r="GK32" s="73"/>
      <c r="GL32" s="73"/>
      <c r="GM32" s="73"/>
      <c r="GN32" s="73"/>
      <c r="GO32" s="73"/>
      <c r="GP32" s="73"/>
      <c r="GQ32" s="73"/>
      <c r="GR32" s="73"/>
      <c r="GS32" s="73"/>
      <c r="GT32" s="73"/>
      <c r="GU32" s="73"/>
      <c r="GV32" s="73"/>
      <c r="GW32" s="73"/>
      <c r="GX32" s="73"/>
      <c r="GY32" s="73"/>
      <c r="GZ32" s="73"/>
      <c r="HA32" s="73"/>
      <c r="HB32" s="73"/>
      <c r="HC32" s="73"/>
      <c r="HD32" s="73"/>
      <c r="HE32" s="73"/>
      <c r="HF32" s="73"/>
      <c r="HG32" s="73"/>
      <c r="HH32" s="73"/>
      <c r="HI32" s="73"/>
      <c r="HJ32" s="73"/>
      <c r="HK32" s="73"/>
      <c r="HL32" s="73"/>
      <c r="HM32" s="73"/>
      <c r="HN32" s="73"/>
      <c r="HO32" s="73"/>
      <c r="HP32" s="73"/>
      <c r="HQ32" s="73"/>
      <c r="HR32" s="73"/>
      <c r="HS32" s="73"/>
      <c r="HT32" s="73"/>
      <c r="HU32" s="73"/>
      <c r="HV32" s="73"/>
      <c r="HW32" s="73"/>
      <c r="HX32" s="73"/>
      <c r="HY32" s="73"/>
      <c r="HZ32" s="73"/>
      <c r="IA32" s="73"/>
      <c r="IB32" s="73"/>
      <c r="IC32" s="73"/>
      <c r="ID32" s="73"/>
      <c r="IE32" s="73"/>
      <c r="IF32" s="73"/>
      <c r="IG32" s="73"/>
      <c r="IH32" s="73"/>
      <c r="II32" s="73"/>
      <c r="IJ32" s="73"/>
      <c r="IK32" s="73"/>
      <c r="IL32" s="73"/>
      <c r="IM32" s="73"/>
      <c r="IN32" s="73"/>
      <c r="IO32" s="73"/>
      <c r="IP32" s="73"/>
      <c r="IQ32" s="73"/>
      <c r="IR32" s="73"/>
      <c r="IS32" s="73"/>
      <c r="IT32" s="73"/>
      <c r="IU32" s="73"/>
    </row>
    <row r="33" spans="10:255" x14ac:dyDescent="0.4">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0:255" x14ac:dyDescent="0.4">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0:255" ht="30" x14ac:dyDescent="0.5">
      <c r="J35" s="81"/>
      <c r="K35" s="81"/>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0:255" ht="30" x14ac:dyDescent="0.5">
      <c r="J36" s="81"/>
      <c r="K36" s="81"/>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row>
    <row r="37" spans="10:255" ht="30" x14ac:dyDescent="0.5">
      <c r="J37" s="81"/>
      <c r="K37" s="81"/>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row>
    <row r="38" spans="10:255" ht="30" x14ac:dyDescent="0.5">
      <c r="J38" s="81"/>
      <c r="K38" s="81"/>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row>
    <row r="39" spans="10:255" ht="30" x14ac:dyDescent="0.5">
      <c r="J39" s="81"/>
      <c r="K39" s="81"/>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row>
    <row r="40" spans="10:255" ht="30" x14ac:dyDescent="0.5">
      <c r="J40" s="81"/>
      <c r="K40" s="81"/>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row>
    <row r="41" spans="10:255" ht="30" x14ac:dyDescent="0.5">
      <c r="J41" s="81"/>
      <c r="K41" s="81"/>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row>
    <row r="42" spans="10:255" ht="30" x14ac:dyDescent="0.5">
      <c r="J42" s="81"/>
      <c r="K42" s="81"/>
      <c r="N42" s="82"/>
      <c r="O42" s="82"/>
      <c r="P42" s="82"/>
      <c r="Q42" s="82"/>
      <c r="R42" s="82"/>
      <c r="S42" s="82"/>
      <c r="T42" s="82"/>
    </row>
    <row r="43" spans="10:255" ht="30" x14ac:dyDescent="0.5">
      <c r="J43" s="81"/>
      <c r="K43" s="81"/>
      <c r="N43" s="82"/>
      <c r="O43" s="82"/>
      <c r="P43" s="82"/>
      <c r="Q43" s="82"/>
      <c r="R43" s="82"/>
      <c r="S43" s="82"/>
      <c r="T43" s="82"/>
    </row>
    <row r="44" spans="10:255" ht="30" x14ac:dyDescent="0.5">
      <c r="J44" s="81"/>
      <c r="K44" s="81"/>
      <c r="N44" s="82"/>
      <c r="O44" s="82"/>
      <c r="P44" s="82"/>
      <c r="Q44" s="82"/>
      <c r="R44" s="82"/>
      <c r="S44" s="82"/>
      <c r="T44" s="82"/>
    </row>
    <row r="45" spans="10:255" ht="30" x14ac:dyDescent="0.5">
      <c r="J45" s="81"/>
      <c r="K45" s="81"/>
      <c r="N45" s="82"/>
      <c r="O45" s="82"/>
      <c r="P45" s="82"/>
      <c r="Q45" s="82"/>
      <c r="R45" s="82"/>
      <c r="S45" s="82"/>
      <c r="T45" s="82"/>
    </row>
    <row r="46" spans="10:255" ht="30" x14ac:dyDescent="0.5">
      <c r="J46" s="81"/>
      <c r="K46" s="81"/>
      <c r="N46" s="82"/>
      <c r="O46" s="82"/>
      <c r="P46" s="82"/>
      <c r="Q46" s="82"/>
      <c r="R46" s="82"/>
      <c r="S46" s="82"/>
      <c r="T46" s="82"/>
    </row>
    <row r="47" spans="10:255" ht="30" x14ac:dyDescent="0.5">
      <c r="J47" s="81"/>
      <c r="K47" s="81"/>
      <c r="N47" s="82"/>
      <c r="O47" s="82"/>
      <c r="P47" s="82"/>
      <c r="Q47" s="82"/>
      <c r="R47" s="82"/>
      <c r="S47" s="82"/>
      <c r="T47" s="82"/>
    </row>
    <row r="48" spans="10:255" ht="30" x14ac:dyDescent="0.5">
      <c r="J48" s="81"/>
      <c r="K48" s="81"/>
      <c r="N48" s="82"/>
      <c r="O48" s="82"/>
      <c r="P48" s="82"/>
      <c r="Q48" s="82"/>
      <c r="R48" s="82"/>
      <c r="S48" s="82"/>
      <c r="T48" s="82"/>
    </row>
    <row r="49" spans="10:20" ht="30" x14ac:dyDescent="0.5">
      <c r="J49" s="81"/>
      <c r="K49" s="81"/>
      <c r="N49" s="82"/>
      <c r="O49" s="82"/>
      <c r="P49" s="82"/>
      <c r="Q49" s="82"/>
      <c r="R49" s="82"/>
      <c r="S49" s="82"/>
      <c r="T49" s="82"/>
    </row>
    <row r="50" spans="10:20" ht="30" x14ac:dyDescent="0.5">
      <c r="J50" s="81"/>
      <c r="K50" s="81"/>
      <c r="N50" s="82"/>
      <c r="O50" s="82"/>
      <c r="P50" s="82"/>
      <c r="Q50" s="82"/>
      <c r="R50" s="82"/>
      <c r="S50" s="82"/>
      <c r="T50" s="82"/>
    </row>
    <row r="51" spans="10:20" ht="30" x14ac:dyDescent="0.5">
      <c r="J51" s="81"/>
      <c r="K51" s="81"/>
      <c r="N51" s="82"/>
      <c r="O51" s="82"/>
      <c r="P51" s="82"/>
      <c r="Q51" s="82"/>
      <c r="R51" s="82"/>
      <c r="S51" s="82"/>
      <c r="T51" s="82"/>
    </row>
    <row r="52" spans="10:20" ht="30" x14ac:dyDescent="0.5">
      <c r="J52" s="81"/>
      <c r="K52" s="81"/>
      <c r="N52" s="82"/>
      <c r="O52" s="82"/>
      <c r="P52" s="82"/>
      <c r="Q52" s="82"/>
      <c r="R52" s="82"/>
      <c r="S52" s="82"/>
      <c r="T52" s="82"/>
    </row>
    <row r="53" spans="10:20" ht="30" x14ac:dyDescent="0.5">
      <c r="J53" s="81"/>
      <c r="K53" s="81"/>
      <c r="N53" s="82"/>
      <c r="O53" s="82"/>
      <c r="P53" s="82"/>
      <c r="Q53" s="82"/>
      <c r="R53" s="82"/>
      <c r="S53" s="82"/>
      <c r="T53" s="82"/>
    </row>
    <row r="54" spans="10:20" ht="30" x14ac:dyDescent="0.5">
      <c r="J54" s="81"/>
      <c r="K54" s="81"/>
      <c r="N54" s="82"/>
      <c r="O54" s="82"/>
      <c r="P54" s="82"/>
      <c r="Q54" s="82"/>
      <c r="R54" s="82"/>
      <c r="S54" s="82"/>
      <c r="T54" s="82"/>
    </row>
    <row r="55" spans="10:20" ht="30" x14ac:dyDescent="0.5">
      <c r="J55" s="81"/>
      <c r="K55" s="81"/>
      <c r="N55" s="82"/>
      <c r="O55" s="82"/>
      <c r="P55" s="82"/>
      <c r="Q55" s="82"/>
      <c r="R55" s="82"/>
      <c r="S55" s="82"/>
      <c r="T55" s="82"/>
    </row>
    <row r="56" spans="10:20" ht="30" x14ac:dyDescent="0.5">
      <c r="J56" s="81"/>
      <c r="K56" s="81"/>
      <c r="N56" s="82"/>
      <c r="O56" s="82"/>
      <c r="P56" s="82"/>
      <c r="Q56" s="82"/>
      <c r="R56" s="82"/>
      <c r="S56" s="82"/>
      <c r="T56" s="82"/>
    </row>
    <row r="57" spans="10:20" ht="30" x14ac:dyDescent="0.5">
      <c r="J57" s="81"/>
      <c r="K57" s="81"/>
      <c r="N57" s="82"/>
      <c r="O57" s="82"/>
      <c r="P57" s="82"/>
      <c r="Q57" s="82"/>
      <c r="R57" s="82"/>
      <c r="S57" s="82"/>
      <c r="T57" s="82"/>
    </row>
    <row r="58" spans="10:20" ht="30" x14ac:dyDescent="0.5">
      <c r="J58" s="81"/>
      <c r="K58" s="81"/>
      <c r="N58" s="82"/>
      <c r="O58" s="82"/>
      <c r="P58" s="82"/>
      <c r="Q58" s="82"/>
      <c r="R58" s="82"/>
      <c r="S58" s="82"/>
      <c r="T58" s="82"/>
    </row>
    <row r="59" spans="10:20" ht="30" x14ac:dyDescent="0.5">
      <c r="J59" s="81"/>
      <c r="K59" s="81"/>
      <c r="N59" s="82"/>
      <c r="O59" s="82"/>
      <c r="P59" s="82"/>
      <c r="Q59" s="82"/>
      <c r="R59" s="82"/>
      <c r="S59" s="82"/>
      <c r="T59" s="82"/>
    </row>
    <row r="60" spans="10:20" ht="30" x14ac:dyDescent="0.5">
      <c r="J60" s="81"/>
      <c r="K60" s="81"/>
      <c r="N60" s="82"/>
      <c r="O60" s="82"/>
      <c r="P60" s="82"/>
      <c r="Q60" s="82"/>
      <c r="R60" s="82"/>
      <c r="S60" s="82"/>
      <c r="T60" s="82"/>
    </row>
    <row r="61" spans="10:20" ht="30" x14ac:dyDescent="0.5">
      <c r="J61" s="81"/>
      <c r="K61" s="81"/>
      <c r="N61" s="82"/>
      <c r="O61" s="82"/>
      <c r="P61" s="82"/>
      <c r="Q61" s="82"/>
      <c r="R61" s="82"/>
      <c r="S61" s="82"/>
      <c r="T61" s="82"/>
    </row>
    <row r="62" spans="10:20" ht="30" x14ac:dyDescent="0.5">
      <c r="J62" s="81"/>
      <c r="K62" s="81"/>
      <c r="N62" s="82"/>
      <c r="O62" s="82"/>
      <c r="P62" s="82"/>
      <c r="Q62" s="82"/>
      <c r="R62" s="82"/>
      <c r="S62" s="82"/>
      <c r="T62" s="82"/>
    </row>
    <row r="63" spans="10:20" ht="30" x14ac:dyDescent="0.5">
      <c r="J63" s="81"/>
      <c r="K63" s="81"/>
      <c r="N63" s="82"/>
      <c r="O63" s="82"/>
      <c r="P63" s="82"/>
      <c r="Q63" s="82"/>
      <c r="R63" s="82"/>
      <c r="S63" s="82"/>
      <c r="T63" s="82"/>
    </row>
    <row r="64" spans="10:20" ht="30" x14ac:dyDescent="0.5">
      <c r="J64" s="81"/>
      <c r="K64" s="81"/>
      <c r="N64" s="82"/>
      <c r="O64" s="82"/>
      <c r="P64" s="82"/>
      <c r="Q64" s="82"/>
      <c r="R64" s="82"/>
      <c r="S64" s="82"/>
      <c r="T64" s="82"/>
    </row>
    <row r="65" spans="10:20" ht="30" x14ac:dyDescent="0.5">
      <c r="J65" s="81"/>
      <c r="K65" s="81"/>
      <c r="N65" s="82"/>
      <c r="O65" s="82"/>
      <c r="P65" s="82"/>
      <c r="Q65" s="82"/>
      <c r="R65" s="82"/>
      <c r="S65" s="82"/>
      <c r="T65" s="82"/>
    </row>
    <row r="66" spans="10:20" ht="30" x14ac:dyDescent="0.5">
      <c r="J66" s="81"/>
      <c r="K66" s="81"/>
      <c r="N66" s="82"/>
      <c r="O66" s="82"/>
      <c r="P66" s="82"/>
      <c r="Q66" s="82"/>
      <c r="R66" s="82"/>
      <c r="S66" s="82"/>
      <c r="T66" s="82"/>
    </row>
    <row r="67" spans="10:20" ht="30" x14ac:dyDescent="0.5">
      <c r="J67" s="81"/>
      <c r="K67" s="81"/>
      <c r="N67" s="82"/>
      <c r="O67" s="82"/>
      <c r="P67" s="82"/>
      <c r="Q67" s="82"/>
      <c r="R67" s="82"/>
      <c r="S67" s="82"/>
      <c r="T67" s="82"/>
    </row>
    <row r="68" spans="10:20" ht="30" x14ac:dyDescent="0.5">
      <c r="J68" s="81"/>
      <c r="K68" s="81"/>
      <c r="N68" s="82"/>
      <c r="O68" s="82"/>
      <c r="P68" s="82"/>
      <c r="Q68" s="82"/>
      <c r="R68" s="82"/>
      <c r="S68" s="82"/>
      <c r="T68" s="82"/>
    </row>
    <row r="69" spans="10:20" ht="30" x14ac:dyDescent="0.5">
      <c r="J69" s="81"/>
      <c r="K69" s="81"/>
      <c r="N69" s="82"/>
      <c r="O69" s="82"/>
      <c r="P69" s="82"/>
      <c r="Q69" s="82"/>
      <c r="R69" s="82"/>
      <c r="S69" s="82"/>
      <c r="T69" s="82"/>
    </row>
    <row r="70" spans="10:20" ht="30" x14ac:dyDescent="0.5">
      <c r="J70" s="81"/>
      <c r="K70" s="81"/>
      <c r="N70" s="82"/>
      <c r="O70" s="82"/>
      <c r="P70" s="82"/>
      <c r="Q70" s="82"/>
      <c r="R70" s="82"/>
      <c r="S70" s="82"/>
      <c r="T70" s="82"/>
    </row>
    <row r="71" spans="10:20" ht="30" x14ac:dyDescent="0.5">
      <c r="J71" s="81"/>
      <c r="K71" s="81"/>
      <c r="N71" s="82"/>
      <c r="O71" s="82"/>
      <c r="P71" s="82"/>
      <c r="Q71" s="82"/>
      <c r="R71" s="82"/>
      <c r="S71" s="82"/>
      <c r="T71" s="82"/>
    </row>
    <row r="72" spans="10:20" ht="30" x14ac:dyDescent="0.5">
      <c r="J72" s="81"/>
      <c r="K72" s="81"/>
      <c r="N72" s="82"/>
      <c r="O72" s="82"/>
      <c r="P72" s="82"/>
      <c r="Q72" s="82"/>
      <c r="R72" s="82"/>
      <c r="S72" s="82"/>
      <c r="T72" s="82"/>
    </row>
    <row r="73" spans="10:20" ht="30" x14ac:dyDescent="0.5">
      <c r="J73" s="81"/>
      <c r="K73" s="81"/>
      <c r="N73" s="82"/>
      <c r="O73" s="82"/>
      <c r="P73" s="82"/>
      <c r="Q73" s="82"/>
      <c r="R73" s="82"/>
      <c r="S73" s="82"/>
      <c r="T73" s="82"/>
    </row>
    <row r="74" spans="10:20" ht="30" x14ac:dyDescent="0.5">
      <c r="J74" s="81"/>
      <c r="K74" s="81"/>
      <c r="N74" s="82"/>
      <c r="O74" s="82"/>
      <c r="P74" s="82"/>
      <c r="Q74" s="82"/>
      <c r="R74" s="82"/>
      <c r="S74" s="82"/>
      <c r="T74" s="82"/>
    </row>
    <row r="75" spans="10:20" ht="30" x14ac:dyDescent="0.5">
      <c r="J75" s="81"/>
      <c r="K75" s="81"/>
      <c r="N75" s="82"/>
      <c r="O75" s="82"/>
      <c r="P75" s="82"/>
      <c r="Q75" s="82"/>
      <c r="R75" s="82"/>
      <c r="S75" s="82"/>
      <c r="T75" s="82"/>
    </row>
    <row r="76" spans="10:20" ht="30" x14ac:dyDescent="0.5">
      <c r="J76" s="81"/>
      <c r="K76" s="81"/>
      <c r="N76" s="82"/>
      <c r="O76" s="82"/>
      <c r="P76" s="82"/>
      <c r="Q76" s="82"/>
      <c r="R76" s="82"/>
      <c r="S76" s="82"/>
      <c r="T76" s="82"/>
    </row>
    <row r="77" spans="10:20" ht="30" x14ac:dyDescent="0.5">
      <c r="J77" s="81"/>
      <c r="K77" s="81"/>
      <c r="N77" s="82"/>
      <c r="O77" s="82"/>
      <c r="P77" s="82"/>
      <c r="Q77" s="82"/>
      <c r="R77" s="82"/>
      <c r="S77" s="82"/>
      <c r="T77" s="82"/>
    </row>
    <row r="78" spans="10:20" ht="30" x14ac:dyDescent="0.5">
      <c r="J78" s="81"/>
      <c r="K78" s="81"/>
      <c r="N78" s="82"/>
      <c r="O78" s="82"/>
      <c r="P78" s="82"/>
      <c r="Q78" s="82"/>
      <c r="R78" s="82"/>
      <c r="S78" s="82"/>
      <c r="T78" s="82"/>
    </row>
    <row r="79" spans="10:20" ht="30" x14ac:dyDescent="0.5">
      <c r="J79" s="81"/>
      <c r="K79" s="81"/>
      <c r="N79" s="82"/>
      <c r="O79" s="82"/>
      <c r="P79" s="82"/>
      <c r="Q79" s="82"/>
      <c r="R79" s="82"/>
      <c r="S79" s="82"/>
      <c r="T79" s="82"/>
    </row>
    <row r="80" spans="10:20" ht="30" x14ac:dyDescent="0.5">
      <c r="J80" s="81"/>
      <c r="K80" s="81"/>
      <c r="N80" s="82"/>
      <c r="O80" s="82"/>
      <c r="P80" s="82"/>
      <c r="Q80" s="82"/>
      <c r="R80" s="82"/>
      <c r="S80" s="82"/>
      <c r="T80" s="82"/>
    </row>
    <row r="81" spans="10:20" ht="30" x14ac:dyDescent="0.5">
      <c r="J81" s="81"/>
      <c r="K81" s="81"/>
      <c r="N81" s="82"/>
      <c r="O81" s="82"/>
      <c r="P81" s="82"/>
      <c r="Q81" s="82"/>
      <c r="R81" s="82"/>
      <c r="S81" s="82"/>
      <c r="T81" s="82"/>
    </row>
    <row r="82" spans="10:20" ht="30" x14ac:dyDescent="0.5">
      <c r="J82" s="81"/>
      <c r="K82" s="81"/>
      <c r="N82" s="82"/>
      <c r="O82" s="82"/>
      <c r="P82" s="82"/>
      <c r="Q82" s="82"/>
      <c r="R82" s="82"/>
      <c r="S82" s="82"/>
      <c r="T82" s="82"/>
    </row>
    <row r="83" spans="10:20" ht="30" x14ac:dyDescent="0.5">
      <c r="J83" s="81"/>
      <c r="K83" s="84"/>
      <c r="N83" s="82"/>
      <c r="O83" s="82"/>
      <c r="P83" s="82"/>
      <c r="Q83" s="82"/>
      <c r="R83" s="82"/>
      <c r="S83" s="82"/>
      <c r="T83" s="82"/>
    </row>
    <row r="84" spans="10:20" ht="30" x14ac:dyDescent="0.5">
      <c r="J84" s="81"/>
      <c r="K84" s="81"/>
      <c r="N84" s="82"/>
      <c r="O84" s="82"/>
      <c r="P84" s="82"/>
      <c r="Q84" s="82"/>
      <c r="R84" s="82"/>
      <c r="S84" s="82"/>
      <c r="T84" s="82"/>
    </row>
    <row r="85" spans="10:20" ht="30" x14ac:dyDescent="0.5">
      <c r="J85" s="81"/>
      <c r="K85" s="81"/>
      <c r="N85" s="82"/>
      <c r="O85" s="82"/>
      <c r="P85" s="82"/>
      <c r="Q85" s="82"/>
      <c r="R85" s="82"/>
      <c r="S85" s="82"/>
      <c r="T85" s="82"/>
    </row>
    <row r="86" spans="10:20" ht="30" x14ac:dyDescent="0.5">
      <c r="J86" s="81"/>
      <c r="K86" s="81"/>
      <c r="N86" s="82"/>
      <c r="O86" s="82"/>
      <c r="P86" s="82"/>
      <c r="Q86" s="82"/>
      <c r="R86" s="82"/>
      <c r="S86" s="82"/>
      <c r="T86" s="82"/>
    </row>
    <row r="87" spans="10:20" ht="30" x14ac:dyDescent="0.5">
      <c r="J87" s="81"/>
      <c r="K87" s="81"/>
      <c r="N87" s="82"/>
      <c r="O87" s="82"/>
      <c r="P87" s="82"/>
      <c r="Q87" s="82"/>
      <c r="R87" s="82"/>
      <c r="S87" s="82"/>
      <c r="T87" s="82"/>
    </row>
    <row r="88" spans="10:20" ht="30" x14ac:dyDescent="0.5">
      <c r="J88" s="81"/>
      <c r="K88" s="81"/>
      <c r="N88" s="82"/>
      <c r="O88" s="82"/>
      <c r="P88" s="82"/>
      <c r="Q88" s="82"/>
      <c r="R88" s="82"/>
      <c r="S88" s="82"/>
      <c r="T88" s="82"/>
    </row>
    <row r="89" spans="10:20" ht="30" x14ac:dyDescent="0.5">
      <c r="J89" s="81"/>
      <c r="K89" s="81"/>
      <c r="N89" s="82"/>
      <c r="O89" s="82"/>
      <c r="P89" s="82"/>
      <c r="Q89" s="82"/>
      <c r="R89" s="82"/>
      <c r="S89" s="82"/>
      <c r="T89" s="82"/>
    </row>
    <row r="90" spans="10:20" ht="30" x14ac:dyDescent="0.5">
      <c r="J90" s="81"/>
      <c r="K90" s="81"/>
      <c r="N90" s="82"/>
      <c r="O90" s="82"/>
      <c r="P90" s="82"/>
      <c r="Q90" s="82"/>
      <c r="R90" s="82"/>
      <c r="S90" s="82"/>
      <c r="T90" s="82"/>
    </row>
    <row r="91" spans="10:20" ht="30" x14ac:dyDescent="0.5">
      <c r="J91" s="81"/>
      <c r="K91" s="81"/>
      <c r="N91" s="82"/>
      <c r="O91" s="82"/>
      <c r="P91" s="82"/>
      <c r="Q91" s="82"/>
      <c r="R91" s="82"/>
      <c r="S91" s="82"/>
      <c r="T91" s="82"/>
    </row>
    <row r="92" spans="10:20" ht="30" x14ac:dyDescent="0.5">
      <c r="J92" s="81"/>
      <c r="K92" s="81"/>
      <c r="N92" s="82"/>
      <c r="O92" s="82"/>
      <c r="P92" s="82"/>
      <c r="Q92" s="82"/>
      <c r="R92" s="82"/>
      <c r="S92" s="82"/>
      <c r="T92" s="82"/>
    </row>
    <row r="93" spans="10:20" ht="30" x14ac:dyDescent="0.5">
      <c r="J93" s="81"/>
      <c r="K93" s="81"/>
      <c r="N93" s="82"/>
      <c r="O93" s="82"/>
      <c r="P93" s="82"/>
      <c r="Q93" s="82"/>
      <c r="R93" s="82"/>
      <c r="S93" s="82"/>
      <c r="T93" s="82"/>
    </row>
    <row r="94" spans="10:20" ht="30" x14ac:dyDescent="0.5">
      <c r="J94" s="81"/>
      <c r="K94" s="81"/>
      <c r="N94" s="82"/>
      <c r="O94" s="82"/>
      <c r="P94" s="82"/>
      <c r="Q94" s="82"/>
      <c r="R94" s="82"/>
      <c r="S94" s="82"/>
      <c r="T94" s="82"/>
    </row>
    <row r="95" spans="10:20" ht="30" x14ac:dyDescent="0.5">
      <c r="J95" s="81"/>
      <c r="K95" s="81"/>
      <c r="N95" s="82"/>
      <c r="O95" s="82"/>
      <c r="P95" s="82"/>
      <c r="Q95" s="82"/>
      <c r="R95" s="82"/>
      <c r="S95" s="82"/>
      <c r="T95" s="82"/>
    </row>
    <row r="96" spans="10:20" ht="30" x14ac:dyDescent="0.5">
      <c r="J96" s="81"/>
      <c r="K96" s="81"/>
      <c r="N96" s="82"/>
      <c r="O96" s="82"/>
      <c r="P96" s="82"/>
      <c r="Q96" s="82"/>
      <c r="R96" s="82"/>
      <c r="S96" s="82"/>
      <c r="T96" s="82"/>
    </row>
    <row r="97" spans="10:20" ht="30" x14ac:dyDescent="0.5">
      <c r="J97" s="81"/>
      <c r="K97" s="81"/>
      <c r="N97" s="82"/>
      <c r="O97" s="82"/>
      <c r="P97" s="82"/>
      <c r="Q97" s="82"/>
      <c r="R97" s="82"/>
      <c r="S97" s="82"/>
      <c r="T97" s="82"/>
    </row>
    <row r="98" spans="10:20" ht="30" x14ac:dyDescent="0.5">
      <c r="J98" s="81"/>
      <c r="K98" s="81"/>
      <c r="N98" s="82"/>
      <c r="O98" s="82"/>
      <c r="P98" s="82"/>
      <c r="Q98" s="82"/>
      <c r="R98" s="82"/>
      <c r="S98" s="82"/>
      <c r="T98" s="82"/>
    </row>
    <row r="99" spans="10:20" ht="30" x14ac:dyDescent="0.5">
      <c r="J99" s="81"/>
      <c r="K99" s="81"/>
      <c r="N99" s="82"/>
      <c r="O99" s="82"/>
      <c r="P99" s="82"/>
      <c r="Q99" s="82"/>
      <c r="R99" s="82"/>
      <c r="S99" s="82"/>
      <c r="T99" s="82"/>
    </row>
    <row r="100" spans="10:20" ht="30" x14ac:dyDescent="0.5">
      <c r="J100" s="81"/>
      <c r="K100" s="81"/>
      <c r="N100" s="82"/>
      <c r="O100" s="82"/>
      <c r="P100" s="82"/>
      <c r="Q100" s="82"/>
      <c r="R100" s="82"/>
      <c r="S100" s="82"/>
      <c r="T100" s="82"/>
    </row>
    <row r="101" spans="10:20" ht="30" x14ac:dyDescent="0.5">
      <c r="J101" s="81"/>
      <c r="K101" s="81"/>
      <c r="N101" s="82"/>
      <c r="O101" s="82"/>
      <c r="P101" s="82"/>
      <c r="Q101" s="82"/>
      <c r="R101" s="82"/>
      <c r="S101" s="82"/>
      <c r="T101" s="82"/>
    </row>
    <row r="102" spans="10:20" ht="30" x14ac:dyDescent="0.5">
      <c r="J102" s="81"/>
      <c r="K102" s="81"/>
      <c r="N102" s="82"/>
      <c r="O102" s="82"/>
      <c r="P102" s="82"/>
      <c r="Q102" s="82"/>
      <c r="R102" s="82"/>
      <c r="S102" s="82"/>
      <c r="T102" s="82"/>
    </row>
    <row r="103" spans="10:20" ht="30" x14ac:dyDescent="0.5">
      <c r="J103" s="81"/>
      <c r="K103" s="81"/>
      <c r="N103" s="82"/>
      <c r="O103" s="82"/>
      <c r="P103" s="82"/>
      <c r="Q103" s="82"/>
      <c r="R103" s="82"/>
      <c r="S103" s="82"/>
      <c r="T103" s="82"/>
    </row>
    <row r="104" spans="10:20" ht="30" x14ac:dyDescent="0.5">
      <c r="J104" s="81"/>
      <c r="K104" s="81"/>
      <c r="N104" s="82"/>
      <c r="O104" s="82"/>
      <c r="P104" s="82"/>
      <c r="Q104" s="82"/>
      <c r="R104" s="82"/>
      <c r="S104" s="82"/>
      <c r="T104" s="82"/>
    </row>
    <row r="105" spans="10:20" ht="30" x14ac:dyDescent="0.5">
      <c r="J105" s="81"/>
      <c r="K105" s="81"/>
      <c r="N105" s="82"/>
      <c r="O105" s="82"/>
      <c r="P105" s="82"/>
      <c r="Q105" s="82"/>
      <c r="R105" s="82"/>
      <c r="S105" s="82"/>
      <c r="T105" s="82"/>
    </row>
    <row r="106" spans="10:20" ht="30" x14ac:dyDescent="0.5">
      <c r="J106" s="81"/>
      <c r="K106" s="81"/>
      <c r="N106" s="82"/>
      <c r="O106" s="82"/>
      <c r="P106" s="82"/>
      <c r="Q106" s="82"/>
      <c r="R106" s="82"/>
      <c r="S106" s="82"/>
      <c r="T106" s="82"/>
    </row>
    <row r="107" spans="10:20" ht="30" x14ac:dyDescent="0.5">
      <c r="J107" s="81"/>
      <c r="K107" s="81"/>
      <c r="N107" s="82"/>
      <c r="O107" s="82"/>
      <c r="P107" s="82"/>
      <c r="Q107" s="82"/>
      <c r="R107" s="82"/>
      <c r="S107" s="82"/>
      <c r="T107" s="82"/>
    </row>
    <row r="108" spans="10:20" ht="30" x14ac:dyDescent="0.5">
      <c r="J108" s="81"/>
      <c r="K108" s="81"/>
      <c r="N108" s="82"/>
      <c r="O108" s="82"/>
      <c r="P108" s="82"/>
      <c r="Q108" s="82"/>
      <c r="R108" s="82"/>
      <c r="S108" s="82"/>
      <c r="T108" s="82"/>
    </row>
    <row r="109" spans="10:20" ht="30" x14ac:dyDescent="0.5">
      <c r="J109" s="81"/>
      <c r="K109" s="81"/>
      <c r="N109" s="82"/>
      <c r="O109" s="82"/>
      <c r="P109" s="82"/>
      <c r="Q109" s="82"/>
      <c r="R109" s="82"/>
      <c r="S109" s="82"/>
      <c r="T109" s="82"/>
    </row>
    <row r="110" spans="10:20" ht="30" x14ac:dyDescent="0.5">
      <c r="J110" s="81"/>
      <c r="K110" s="81"/>
      <c r="N110" s="82"/>
      <c r="O110" s="82"/>
      <c r="P110" s="82"/>
      <c r="Q110" s="82"/>
      <c r="R110" s="82"/>
      <c r="S110" s="82"/>
      <c r="T110" s="82"/>
    </row>
    <row r="111" spans="10:20" ht="30" x14ac:dyDescent="0.5">
      <c r="J111" s="81"/>
      <c r="K111" s="81"/>
      <c r="N111" s="82"/>
      <c r="O111" s="82"/>
      <c r="P111" s="82"/>
      <c r="Q111" s="82"/>
      <c r="R111" s="82"/>
      <c r="S111" s="82"/>
      <c r="T111" s="82"/>
    </row>
    <row r="112" spans="10:20" ht="30" x14ac:dyDescent="0.5">
      <c r="J112" s="81"/>
      <c r="K112" s="81"/>
      <c r="N112" s="82"/>
      <c r="O112" s="82"/>
      <c r="P112" s="82"/>
      <c r="Q112" s="82"/>
      <c r="R112" s="82"/>
      <c r="S112" s="82"/>
      <c r="T112" s="82"/>
    </row>
    <row r="113" spans="10:20" ht="30" x14ac:dyDescent="0.5">
      <c r="J113" s="81"/>
      <c r="K113" s="81"/>
      <c r="N113" s="82"/>
      <c r="O113" s="82"/>
      <c r="P113" s="82"/>
      <c r="Q113" s="82"/>
      <c r="R113" s="82"/>
      <c r="S113" s="82"/>
      <c r="T113" s="82"/>
    </row>
    <row r="114" spans="10:20" ht="30" x14ac:dyDescent="0.5">
      <c r="J114" s="81"/>
      <c r="K114" s="81"/>
      <c r="N114" s="82"/>
      <c r="O114" s="82"/>
      <c r="P114" s="82"/>
      <c r="Q114" s="82"/>
      <c r="R114" s="82"/>
      <c r="S114" s="82"/>
      <c r="T114" s="82"/>
    </row>
    <row r="115" spans="10:20" ht="30" x14ac:dyDescent="0.5">
      <c r="J115" s="81"/>
      <c r="K115" s="81"/>
      <c r="N115" s="82"/>
      <c r="O115" s="82"/>
      <c r="P115" s="82"/>
      <c r="Q115" s="82"/>
      <c r="R115" s="82"/>
      <c r="S115" s="82"/>
      <c r="T115" s="82"/>
    </row>
    <row r="116" spans="10:20" ht="30" x14ac:dyDescent="0.5">
      <c r="J116" s="81"/>
      <c r="K116" s="81"/>
      <c r="N116" s="82"/>
      <c r="O116" s="82"/>
      <c r="P116" s="82"/>
      <c r="Q116" s="82"/>
      <c r="R116" s="82"/>
      <c r="S116" s="82"/>
      <c r="T116" s="82"/>
    </row>
    <row r="117" spans="10:20" ht="30" x14ac:dyDescent="0.5">
      <c r="J117" s="81"/>
      <c r="K117" s="81"/>
      <c r="N117" s="82"/>
      <c r="O117" s="82"/>
      <c r="P117" s="82"/>
      <c r="Q117" s="82"/>
      <c r="R117" s="82"/>
      <c r="S117" s="82"/>
      <c r="T117" s="82"/>
    </row>
    <row r="118" spans="10:20" ht="30" x14ac:dyDescent="0.5">
      <c r="J118" s="81"/>
      <c r="K118" s="81"/>
      <c r="N118" s="82"/>
      <c r="O118" s="82"/>
      <c r="P118" s="82"/>
      <c r="Q118" s="82"/>
      <c r="R118" s="82"/>
      <c r="S118" s="82"/>
      <c r="T118" s="82"/>
    </row>
    <row r="119" spans="10:20" ht="30" x14ac:dyDescent="0.5">
      <c r="J119" s="81"/>
      <c r="K119" s="81"/>
      <c r="N119" s="82"/>
      <c r="O119" s="82"/>
      <c r="P119" s="82"/>
      <c r="Q119" s="82"/>
      <c r="R119" s="82"/>
      <c r="S119" s="82"/>
      <c r="T119" s="82"/>
    </row>
    <row r="120" spans="10:20" ht="30" x14ac:dyDescent="0.5">
      <c r="J120" s="81"/>
      <c r="K120" s="81"/>
      <c r="N120" s="82"/>
      <c r="O120" s="82"/>
      <c r="P120" s="82"/>
      <c r="Q120" s="82"/>
      <c r="R120" s="82"/>
      <c r="S120" s="82"/>
      <c r="T120" s="82"/>
    </row>
    <row r="121" spans="10:20" ht="30" x14ac:dyDescent="0.5">
      <c r="J121" s="81"/>
      <c r="K121" s="81"/>
      <c r="N121" s="82"/>
      <c r="O121" s="82"/>
      <c r="P121" s="82"/>
      <c r="Q121" s="82"/>
      <c r="R121" s="82"/>
      <c r="S121" s="82"/>
      <c r="T121" s="82"/>
    </row>
    <row r="122" spans="10:20" ht="30" x14ac:dyDescent="0.5">
      <c r="J122" s="81"/>
      <c r="K122" s="81"/>
      <c r="N122" s="82"/>
      <c r="O122" s="82"/>
      <c r="P122" s="82"/>
      <c r="Q122" s="82"/>
      <c r="R122" s="82"/>
      <c r="S122" s="82"/>
      <c r="T122" s="82"/>
    </row>
    <row r="123" spans="10:20" ht="30" x14ac:dyDescent="0.5">
      <c r="J123" s="81"/>
      <c r="K123" s="81"/>
      <c r="N123" s="82"/>
      <c r="O123" s="82"/>
      <c r="P123" s="82"/>
      <c r="Q123" s="82"/>
      <c r="R123" s="82"/>
      <c r="S123" s="82"/>
      <c r="T123" s="82"/>
    </row>
    <row r="124" spans="10:20" ht="30" x14ac:dyDescent="0.5">
      <c r="J124" s="81"/>
      <c r="K124" s="81"/>
      <c r="N124" s="82"/>
      <c r="O124" s="82"/>
      <c r="P124" s="82"/>
      <c r="Q124" s="82"/>
      <c r="R124" s="82"/>
      <c r="S124" s="82"/>
      <c r="T124" s="82"/>
    </row>
    <row r="125" spans="10:20" ht="30" x14ac:dyDescent="0.5">
      <c r="J125" s="81"/>
      <c r="K125" s="81"/>
      <c r="N125" s="82"/>
      <c r="O125" s="82"/>
      <c r="P125" s="82"/>
      <c r="Q125" s="82"/>
      <c r="R125" s="82"/>
      <c r="S125" s="82"/>
      <c r="T125" s="82"/>
    </row>
    <row r="126" spans="10:20" ht="30" x14ac:dyDescent="0.5">
      <c r="J126" s="81"/>
      <c r="K126" s="81"/>
      <c r="N126" s="82"/>
      <c r="O126" s="82"/>
      <c r="P126" s="82"/>
      <c r="Q126" s="82"/>
      <c r="R126" s="82"/>
      <c r="S126" s="82"/>
      <c r="T126" s="82"/>
    </row>
    <row r="127" spans="10:20" ht="30" x14ac:dyDescent="0.5">
      <c r="J127" s="81"/>
      <c r="K127" s="81"/>
      <c r="N127" s="82"/>
      <c r="O127" s="82"/>
      <c r="P127" s="82"/>
      <c r="Q127" s="82"/>
      <c r="R127" s="82"/>
      <c r="S127" s="82"/>
      <c r="T127" s="82"/>
    </row>
    <row r="128" spans="10:20" ht="30" x14ac:dyDescent="0.5">
      <c r="J128" s="81"/>
      <c r="K128" s="81"/>
      <c r="N128" s="82"/>
      <c r="O128" s="82"/>
      <c r="P128" s="82"/>
      <c r="Q128" s="82"/>
      <c r="R128" s="82"/>
      <c r="S128" s="82"/>
      <c r="T128" s="82"/>
    </row>
    <row r="129" spans="10:20" ht="30" x14ac:dyDescent="0.5">
      <c r="J129" s="81"/>
      <c r="K129" s="81"/>
      <c r="N129" s="82"/>
      <c r="O129" s="82"/>
      <c r="P129" s="82"/>
      <c r="Q129" s="82"/>
      <c r="R129" s="82"/>
      <c r="S129" s="82"/>
      <c r="T129" s="82"/>
    </row>
    <row r="130" spans="10:20" ht="30" x14ac:dyDescent="0.5">
      <c r="J130" s="81"/>
      <c r="K130" s="81"/>
      <c r="N130" s="82"/>
      <c r="O130" s="82"/>
      <c r="P130" s="82"/>
      <c r="Q130" s="82"/>
      <c r="R130" s="82"/>
      <c r="S130" s="82"/>
      <c r="T130" s="82"/>
    </row>
    <row r="131" spans="10:20" ht="30" x14ac:dyDescent="0.5">
      <c r="J131" s="81"/>
      <c r="K131" s="81"/>
      <c r="N131" s="82"/>
      <c r="O131" s="82"/>
      <c r="P131" s="82"/>
      <c r="Q131" s="82"/>
      <c r="R131" s="82"/>
      <c r="S131" s="82"/>
      <c r="T131" s="82"/>
    </row>
    <row r="132" spans="10:20" ht="30" x14ac:dyDescent="0.5">
      <c r="J132" s="81"/>
      <c r="K132" s="81"/>
      <c r="N132" s="82"/>
      <c r="O132" s="82"/>
      <c r="P132" s="82"/>
      <c r="Q132" s="82"/>
      <c r="R132" s="82"/>
      <c r="S132" s="82"/>
      <c r="T132" s="82"/>
    </row>
    <row r="133" spans="10:20" ht="30" x14ac:dyDescent="0.5">
      <c r="J133" s="81"/>
      <c r="K133" s="81"/>
      <c r="N133" s="82"/>
      <c r="O133" s="82"/>
      <c r="P133" s="82"/>
      <c r="Q133" s="82"/>
      <c r="R133" s="82"/>
      <c r="S133" s="82"/>
      <c r="T133" s="82"/>
    </row>
    <row r="134" spans="10:20" ht="30" x14ac:dyDescent="0.5">
      <c r="J134" s="81"/>
      <c r="K134" s="81"/>
      <c r="N134" s="82"/>
      <c r="O134" s="82"/>
      <c r="P134" s="82"/>
      <c r="Q134" s="82"/>
      <c r="R134" s="82"/>
      <c r="S134" s="82"/>
      <c r="T134" s="82"/>
    </row>
    <row r="135" spans="10:20" ht="30" x14ac:dyDescent="0.5">
      <c r="J135" s="81"/>
      <c r="K135" s="81"/>
      <c r="N135" s="82"/>
      <c r="O135" s="82"/>
      <c r="P135" s="82"/>
      <c r="Q135" s="82"/>
      <c r="R135" s="82"/>
      <c r="S135" s="82"/>
      <c r="T135" s="82"/>
    </row>
    <row r="136" spans="10:20" ht="30" x14ac:dyDescent="0.5">
      <c r="J136" s="81"/>
      <c r="K136" s="81"/>
      <c r="N136" s="82"/>
      <c r="O136" s="82"/>
      <c r="P136" s="82"/>
      <c r="Q136" s="82"/>
      <c r="R136" s="82"/>
      <c r="S136" s="82"/>
      <c r="T136" s="82"/>
    </row>
    <row r="137" spans="10:20" ht="30" x14ac:dyDescent="0.5">
      <c r="J137" s="81"/>
      <c r="K137" s="81"/>
      <c r="N137" s="82"/>
      <c r="O137" s="82"/>
      <c r="P137" s="82"/>
      <c r="Q137" s="82"/>
      <c r="R137" s="82"/>
      <c r="S137" s="82"/>
      <c r="T137" s="82"/>
    </row>
    <row r="138" spans="10:20" ht="30" x14ac:dyDescent="0.5">
      <c r="J138" s="81"/>
      <c r="K138" s="81"/>
      <c r="N138" s="82"/>
      <c r="O138" s="82"/>
      <c r="P138" s="82"/>
      <c r="Q138" s="82"/>
      <c r="R138" s="82"/>
      <c r="S138" s="82"/>
      <c r="T138" s="82"/>
    </row>
    <row r="139" spans="10:20" ht="30" x14ac:dyDescent="0.5">
      <c r="J139" s="81"/>
      <c r="K139" s="81"/>
      <c r="N139" s="82"/>
      <c r="O139" s="82"/>
      <c r="P139" s="82"/>
      <c r="Q139" s="82"/>
      <c r="R139" s="82"/>
      <c r="S139" s="82"/>
      <c r="T139" s="82"/>
    </row>
    <row r="140" spans="10:20" ht="30" x14ac:dyDescent="0.5">
      <c r="J140" s="81"/>
      <c r="K140" s="81"/>
      <c r="N140" s="82"/>
      <c r="O140" s="82"/>
      <c r="P140" s="82"/>
      <c r="Q140" s="82"/>
      <c r="R140" s="82"/>
      <c r="S140" s="82"/>
      <c r="T140" s="82"/>
    </row>
    <row r="141" spans="10:20" ht="30" x14ac:dyDescent="0.5">
      <c r="J141" s="81"/>
      <c r="K141" s="81"/>
      <c r="N141" s="82"/>
      <c r="O141" s="82"/>
      <c r="P141" s="82"/>
      <c r="Q141" s="82"/>
      <c r="R141" s="82"/>
      <c r="S141" s="82"/>
      <c r="T141" s="82"/>
    </row>
    <row r="142" spans="10:20" ht="30" x14ac:dyDescent="0.5">
      <c r="J142" s="81"/>
      <c r="K142" s="81"/>
      <c r="N142" s="82"/>
      <c r="O142" s="82"/>
      <c r="P142" s="82"/>
      <c r="Q142" s="82"/>
      <c r="R142" s="82"/>
      <c r="S142" s="82"/>
      <c r="T142" s="82"/>
    </row>
    <row r="143" spans="10:20" ht="30" x14ac:dyDescent="0.5">
      <c r="J143" s="81"/>
      <c r="K143" s="81"/>
      <c r="N143" s="82"/>
      <c r="O143" s="82"/>
      <c r="P143" s="82"/>
      <c r="Q143" s="82"/>
      <c r="R143" s="82"/>
      <c r="S143" s="82"/>
      <c r="T143" s="82"/>
    </row>
    <row r="144" spans="10:20" ht="30" x14ac:dyDescent="0.5">
      <c r="J144" s="81"/>
      <c r="K144" s="81"/>
      <c r="N144" s="82"/>
      <c r="O144" s="82"/>
      <c r="P144" s="82"/>
      <c r="Q144" s="82"/>
      <c r="R144" s="82"/>
      <c r="S144" s="82"/>
      <c r="T144" s="82"/>
    </row>
    <row r="145" spans="10:20" ht="30" x14ac:dyDescent="0.5">
      <c r="J145" s="81"/>
      <c r="K145" s="81"/>
      <c r="N145" s="82"/>
      <c r="O145" s="82"/>
      <c r="P145" s="82"/>
      <c r="Q145" s="82"/>
      <c r="R145" s="82"/>
      <c r="S145" s="82"/>
      <c r="T145" s="82"/>
    </row>
    <row r="146" spans="10:20" ht="30" x14ac:dyDescent="0.5">
      <c r="J146" s="81"/>
      <c r="K146" s="81"/>
      <c r="N146" s="82"/>
      <c r="O146" s="82"/>
      <c r="P146" s="82"/>
      <c r="Q146" s="82"/>
      <c r="R146" s="82"/>
      <c r="S146" s="82"/>
      <c r="T146" s="82"/>
    </row>
    <row r="147" spans="10:20" ht="30" x14ac:dyDescent="0.5">
      <c r="J147" s="81"/>
      <c r="K147" s="81"/>
      <c r="N147" s="82"/>
      <c r="O147" s="82"/>
      <c r="P147" s="82"/>
      <c r="Q147" s="82"/>
      <c r="R147" s="82"/>
      <c r="S147" s="82"/>
      <c r="T147" s="82"/>
    </row>
    <row r="148" spans="10:20" ht="30" x14ac:dyDescent="0.5">
      <c r="J148" s="81"/>
      <c r="K148" s="81"/>
      <c r="N148" s="82"/>
      <c r="O148" s="82"/>
      <c r="P148" s="82"/>
      <c r="Q148" s="82"/>
      <c r="R148" s="82"/>
      <c r="S148" s="82"/>
      <c r="T148" s="82"/>
    </row>
    <row r="149" spans="10:20" ht="30" x14ac:dyDescent="0.5">
      <c r="J149" s="81"/>
      <c r="K149" s="81"/>
      <c r="N149" s="82"/>
      <c r="O149" s="82"/>
      <c r="P149" s="82"/>
      <c r="Q149" s="82"/>
      <c r="R149" s="82"/>
      <c r="S149" s="82"/>
      <c r="T149" s="82"/>
    </row>
    <row r="150" spans="10:20" ht="30" x14ac:dyDescent="0.5">
      <c r="J150" s="81"/>
      <c r="K150" s="81"/>
      <c r="N150" s="82"/>
      <c r="O150" s="82"/>
      <c r="P150" s="82"/>
      <c r="Q150" s="82"/>
      <c r="R150" s="82"/>
      <c r="S150" s="82"/>
      <c r="T150" s="82"/>
    </row>
    <row r="151" spans="10:20" ht="30" x14ac:dyDescent="0.5">
      <c r="J151" s="81"/>
      <c r="K151" s="81"/>
      <c r="N151" s="82"/>
      <c r="O151" s="82"/>
      <c r="P151" s="82"/>
      <c r="Q151" s="82"/>
      <c r="R151" s="82"/>
      <c r="S151" s="82"/>
      <c r="T151" s="82"/>
    </row>
    <row r="152" spans="10:20" ht="30" x14ac:dyDescent="0.5">
      <c r="J152" s="81"/>
      <c r="K152" s="81"/>
      <c r="N152" s="82"/>
      <c r="O152" s="82"/>
      <c r="P152" s="82"/>
      <c r="Q152" s="82"/>
      <c r="R152" s="82"/>
      <c r="S152" s="82"/>
      <c r="T152" s="82"/>
    </row>
    <row r="153" spans="10:20" ht="30" x14ac:dyDescent="0.5">
      <c r="J153" s="81"/>
      <c r="K153" s="81"/>
      <c r="N153" s="82"/>
      <c r="O153" s="82"/>
      <c r="P153" s="82"/>
      <c r="Q153" s="82"/>
      <c r="R153" s="82"/>
      <c r="S153" s="82"/>
      <c r="T153" s="82"/>
    </row>
    <row r="154" spans="10:20" ht="30" x14ac:dyDescent="0.5">
      <c r="J154" s="81"/>
      <c r="K154" s="81"/>
      <c r="N154" s="82"/>
      <c r="O154" s="82"/>
      <c r="P154" s="82"/>
      <c r="Q154" s="82"/>
      <c r="R154" s="82"/>
      <c r="S154" s="82"/>
      <c r="T154" s="82"/>
    </row>
    <row r="155" spans="10:20" ht="30" x14ac:dyDescent="0.5">
      <c r="J155" s="81"/>
      <c r="K155" s="81"/>
      <c r="N155" s="82"/>
      <c r="O155" s="82"/>
      <c r="P155" s="82"/>
      <c r="Q155" s="82"/>
      <c r="R155" s="82"/>
      <c r="S155" s="82"/>
      <c r="T155" s="82"/>
    </row>
    <row r="156" spans="10:20" ht="30" x14ac:dyDescent="0.5">
      <c r="J156" s="81"/>
      <c r="K156" s="81"/>
      <c r="N156" s="82"/>
      <c r="O156" s="82"/>
      <c r="P156" s="82"/>
      <c r="Q156" s="82"/>
      <c r="R156" s="82"/>
      <c r="S156" s="82"/>
      <c r="T156" s="82"/>
    </row>
    <row r="157" spans="10:20" ht="30" x14ac:dyDescent="0.5">
      <c r="J157" s="81"/>
      <c r="K157" s="81"/>
      <c r="N157" s="82"/>
      <c r="O157" s="82"/>
      <c r="P157" s="82"/>
      <c r="Q157" s="82"/>
      <c r="R157" s="82"/>
      <c r="S157" s="82"/>
      <c r="T157" s="82"/>
    </row>
    <row r="158" spans="10:20" ht="30" x14ac:dyDescent="0.5">
      <c r="J158" s="81"/>
      <c r="K158" s="81"/>
      <c r="N158" s="82"/>
      <c r="O158" s="82"/>
      <c r="P158" s="82"/>
      <c r="Q158" s="82"/>
      <c r="R158" s="82"/>
      <c r="S158" s="82"/>
      <c r="T158" s="82"/>
    </row>
    <row r="159" spans="10:20" ht="30" x14ac:dyDescent="0.5">
      <c r="J159" s="81"/>
      <c r="K159" s="81"/>
      <c r="N159" s="82"/>
      <c r="O159" s="82"/>
      <c r="P159" s="82"/>
      <c r="Q159" s="82"/>
      <c r="R159" s="82"/>
      <c r="S159" s="82"/>
      <c r="T159" s="82"/>
    </row>
    <row r="160" spans="10:20" ht="30" x14ac:dyDescent="0.5">
      <c r="J160" s="81"/>
      <c r="K160" s="81"/>
      <c r="N160" s="82"/>
      <c r="O160" s="82"/>
      <c r="P160" s="82"/>
      <c r="Q160" s="82"/>
      <c r="R160" s="82"/>
      <c r="S160" s="82"/>
      <c r="T160" s="82"/>
    </row>
    <row r="161" spans="10:20" ht="30" x14ac:dyDescent="0.5">
      <c r="J161" s="81"/>
      <c r="K161" s="81"/>
      <c r="N161" s="82"/>
      <c r="O161" s="82"/>
      <c r="P161" s="82"/>
      <c r="Q161" s="82"/>
      <c r="R161" s="82"/>
      <c r="S161" s="82"/>
      <c r="T161" s="82"/>
    </row>
    <row r="162" spans="10:20" ht="30" x14ac:dyDescent="0.5">
      <c r="J162" s="81"/>
      <c r="K162" s="81"/>
      <c r="N162" s="82"/>
      <c r="O162" s="82"/>
      <c r="P162" s="82"/>
      <c r="Q162" s="82"/>
      <c r="R162" s="82"/>
      <c r="S162" s="82"/>
      <c r="T162" s="82"/>
    </row>
    <row r="163" spans="10:20" ht="30" x14ac:dyDescent="0.5">
      <c r="J163" s="81"/>
      <c r="K163" s="81"/>
      <c r="N163" s="82"/>
      <c r="O163" s="82"/>
      <c r="P163" s="82"/>
      <c r="Q163" s="82"/>
      <c r="R163" s="82"/>
      <c r="S163" s="82"/>
      <c r="T163" s="82"/>
    </row>
    <row r="164" spans="10:20" ht="30" x14ac:dyDescent="0.5">
      <c r="J164" s="81"/>
      <c r="K164" s="81"/>
      <c r="N164" s="82"/>
      <c r="O164" s="82"/>
      <c r="P164" s="82"/>
      <c r="Q164" s="82"/>
      <c r="R164" s="82"/>
      <c r="S164" s="82"/>
      <c r="T164" s="82"/>
    </row>
    <row r="165" spans="10:20" ht="30" x14ac:dyDescent="0.5">
      <c r="J165" s="81"/>
      <c r="K165" s="81"/>
      <c r="N165" s="82"/>
      <c r="O165" s="82"/>
      <c r="P165" s="82"/>
      <c r="Q165" s="82"/>
      <c r="R165" s="82"/>
      <c r="S165" s="82"/>
      <c r="T165" s="82"/>
    </row>
    <row r="166" spans="10:20" ht="30" x14ac:dyDescent="0.5">
      <c r="J166" s="81"/>
      <c r="K166" s="81"/>
      <c r="N166" s="82"/>
      <c r="O166" s="82"/>
      <c r="P166" s="82"/>
      <c r="Q166" s="82"/>
      <c r="R166" s="82"/>
      <c r="S166" s="82"/>
      <c r="T166" s="82"/>
    </row>
    <row r="167" spans="10:20" ht="30" x14ac:dyDescent="0.5">
      <c r="J167" s="81"/>
      <c r="K167" s="81"/>
      <c r="N167" s="82"/>
      <c r="O167" s="82"/>
      <c r="P167" s="82"/>
      <c r="Q167" s="82"/>
      <c r="R167" s="82"/>
      <c r="S167" s="82"/>
      <c r="T167" s="82"/>
    </row>
    <row r="168" spans="10:20" ht="30" x14ac:dyDescent="0.5">
      <c r="J168" s="81"/>
      <c r="K168" s="81"/>
      <c r="N168" s="82"/>
      <c r="O168" s="82"/>
      <c r="P168" s="82"/>
      <c r="Q168" s="82"/>
      <c r="R168" s="82"/>
      <c r="S168" s="82"/>
      <c r="T168" s="82"/>
    </row>
    <row r="169" spans="10:20" ht="30" x14ac:dyDescent="0.5">
      <c r="J169" s="81"/>
      <c r="K169" s="81"/>
      <c r="N169" s="82"/>
      <c r="O169" s="82"/>
      <c r="P169" s="82"/>
      <c r="Q169" s="82"/>
      <c r="R169" s="82"/>
      <c r="S169" s="82"/>
      <c r="T169" s="82"/>
    </row>
    <row r="170" spans="10:20" ht="30" x14ac:dyDescent="0.5">
      <c r="J170" s="81"/>
      <c r="K170" s="81"/>
      <c r="N170" s="82"/>
      <c r="O170" s="82"/>
      <c r="P170" s="82"/>
      <c r="Q170" s="82"/>
      <c r="R170" s="82"/>
      <c r="S170" s="82"/>
      <c r="T170" s="82"/>
    </row>
    <row r="171" spans="10:20" ht="30" x14ac:dyDescent="0.5">
      <c r="J171" s="81"/>
      <c r="K171" s="81"/>
      <c r="N171" s="82"/>
      <c r="O171" s="82"/>
      <c r="P171" s="82"/>
      <c r="Q171" s="82"/>
      <c r="R171" s="82"/>
      <c r="S171" s="82"/>
      <c r="T171" s="82"/>
    </row>
    <row r="172" spans="10:20" ht="30" x14ac:dyDescent="0.5">
      <c r="J172" s="81"/>
      <c r="K172" s="81"/>
      <c r="N172" s="82"/>
      <c r="O172" s="82"/>
      <c r="P172" s="82"/>
      <c r="Q172" s="82"/>
      <c r="R172" s="82"/>
      <c r="S172" s="82"/>
      <c r="T172" s="82"/>
    </row>
    <row r="173" spans="10:20" x14ac:dyDescent="0.4">
      <c r="N173" s="82"/>
      <c r="O173" s="82"/>
      <c r="P173" s="82"/>
      <c r="Q173" s="82"/>
      <c r="R173" s="82"/>
      <c r="S173" s="82"/>
      <c r="T173" s="82"/>
    </row>
    <row r="174" spans="10:20" x14ac:dyDescent="0.4">
      <c r="N174" s="82"/>
      <c r="O174" s="82"/>
      <c r="P174" s="82"/>
      <c r="Q174" s="82"/>
      <c r="R174" s="82"/>
      <c r="S174" s="82"/>
      <c r="T174" s="82"/>
    </row>
    <row r="175" spans="10:20" x14ac:dyDescent="0.4">
      <c r="N175" s="82"/>
      <c r="O175" s="82"/>
      <c r="P175" s="82"/>
      <c r="Q175" s="82"/>
      <c r="R175" s="82"/>
      <c r="S175" s="82"/>
      <c r="T175" s="82"/>
    </row>
    <row r="176" spans="10:20" x14ac:dyDescent="0.4">
      <c r="N176" s="82"/>
      <c r="O176" s="82"/>
      <c r="P176" s="82"/>
      <c r="Q176" s="82"/>
      <c r="R176" s="82"/>
      <c r="S176" s="82"/>
      <c r="T176" s="82"/>
    </row>
    <row r="177" spans="14:20" x14ac:dyDescent="0.4">
      <c r="N177" s="82"/>
      <c r="O177" s="82"/>
      <c r="P177" s="82"/>
      <c r="Q177" s="82"/>
      <c r="R177" s="82"/>
      <c r="S177" s="82"/>
      <c r="T177" s="82"/>
    </row>
    <row r="178" spans="14:20" x14ac:dyDescent="0.4">
      <c r="N178" s="82"/>
      <c r="O178" s="82"/>
      <c r="P178" s="82"/>
      <c r="Q178" s="82"/>
      <c r="R178" s="82"/>
      <c r="S178" s="82"/>
      <c r="T178" s="82"/>
    </row>
    <row r="179" spans="14:20" x14ac:dyDescent="0.4">
      <c r="N179" s="82"/>
      <c r="O179" s="82"/>
      <c r="P179" s="82"/>
      <c r="Q179" s="82"/>
      <c r="R179" s="82"/>
      <c r="S179" s="82"/>
      <c r="T179" s="82"/>
    </row>
    <row r="180" spans="14:20" x14ac:dyDescent="0.4">
      <c r="N180" s="82"/>
      <c r="O180" s="82"/>
      <c r="P180" s="82"/>
      <c r="Q180" s="82"/>
      <c r="R180" s="82"/>
      <c r="S180" s="82"/>
      <c r="T180" s="82"/>
    </row>
    <row r="181" spans="14:20" x14ac:dyDescent="0.4">
      <c r="N181" s="82"/>
      <c r="O181" s="82"/>
      <c r="P181" s="82"/>
      <c r="Q181" s="82"/>
      <c r="R181" s="82"/>
      <c r="S181" s="82"/>
      <c r="T181" s="82"/>
    </row>
    <row r="182" spans="14:20" x14ac:dyDescent="0.4">
      <c r="N182" s="82"/>
      <c r="O182" s="82"/>
      <c r="P182" s="82"/>
      <c r="Q182" s="82"/>
      <c r="R182" s="82"/>
      <c r="S182" s="82"/>
      <c r="T182" s="82"/>
    </row>
    <row r="183" spans="14:20" x14ac:dyDescent="0.4">
      <c r="N183" s="82"/>
      <c r="O183" s="82"/>
      <c r="P183" s="82"/>
      <c r="Q183" s="82"/>
      <c r="R183" s="82"/>
      <c r="S183" s="82"/>
      <c r="T183" s="82"/>
    </row>
    <row r="184" spans="14:20" x14ac:dyDescent="0.4">
      <c r="N184" s="82"/>
      <c r="O184" s="82"/>
      <c r="P184" s="82"/>
      <c r="Q184" s="82"/>
      <c r="R184" s="82"/>
      <c r="S184" s="82"/>
      <c r="T184" s="82"/>
    </row>
    <row r="185" spans="14:20" x14ac:dyDescent="0.4">
      <c r="N185" s="82"/>
      <c r="O185" s="82"/>
      <c r="P185" s="82"/>
      <c r="Q185" s="82"/>
      <c r="R185" s="82"/>
      <c r="S185" s="82"/>
      <c r="T185" s="82"/>
    </row>
    <row r="186" spans="14:20" x14ac:dyDescent="0.4">
      <c r="N186" s="82"/>
      <c r="O186" s="82"/>
      <c r="P186" s="82"/>
      <c r="Q186" s="82"/>
      <c r="R186" s="82"/>
      <c r="S186" s="82"/>
      <c r="T186" s="82"/>
    </row>
    <row r="187" spans="14:20" x14ac:dyDescent="0.4">
      <c r="N187" s="82"/>
      <c r="O187" s="82"/>
      <c r="P187" s="82"/>
      <c r="Q187" s="82"/>
      <c r="R187" s="82"/>
      <c r="S187" s="82"/>
      <c r="T187" s="82"/>
    </row>
    <row r="188" spans="14:20" x14ac:dyDescent="0.4">
      <c r="N188" s="82"/>
      <c r="O188" s="82"/>
      <c r="P188" s="82"/>
      <c r="Q188" s="82"/>
      <c r="R188" s="82"/>
      <c r="S188" s="82"/>
      <c r="T188" s="82"/>
    </row>
    <row r="189" spans="14:20" x14ac:dyDescent="0.4">
      <c r="N189" s="82"/>
      <c r="O189" s="82"/>
      <c r="P189" s="82"/>
      <c r="Q189" s="82"/>
      <c r="R189" s="82"/>
      <c r="S189" s="82"/>
      <c r="T189" s="82"/>
    </row>
    <row r="190" spans="14:20" x14ac:dyDescent="0.4">
      <c r="N190" s="82"/>
      <c r="O190" s="82"/>
      <c r="P190" s="82"/>
      <c r="Q190" s="82"/>
      <c r="R190" s="82"/>
      <c r="S190" s="82"/>
      <c r="T190" s="82"/>
    </row>
    <row r="191" spans="14:20" x14ac:dyDescent="0.4">
      <c r="N191" s="82"/>
      <c r="O191" s="82"/>
      <c r="P191" s="82"/>
      <c r="Q191" s="82"/>
      <c r="R191" s="82"/>
      <c r="S191" s="82"/>
      <c r="T191" s="82"/>
    </row>
    <row r="192" spans="14:20" x14ac:dyDescent="0.4">
      <c r="N192" s="82"/>
      <c r="O192" s="82"/>
      <c r="P192" s="82"/>
      <c r="Q192" s="82"/>
      <c r="R192" s="82"/>
      <c r="S192" s="82"/>
      <c r="T192" s="82"/>
    </row>
    <row r="193" spans="14:20" x14ac:dyDescent="0.4">
      <c r="N193" s="82"/>
      <c r="O193" s="82"/>
      <c r="P193" s="82"/>
      <c r="Q193" s="82"/>
      <c r="R193" s="82"/>
      <c r="S193" s="82"/>
      <c r="T193" s="82"/>
    </row>
    <row r="194" spans="14:20" x14ac:dyDescent="0.4">
      <c r="N194" s="82"/>
      <c r="O194" s="82"/>
      <c r="P194" s="82"/>
      <c r="Q194" s="82"/>
      <c r="R194" s="82"/>
      <c r="S194" s="82"/>
      <c r="T194" s="82"/>
    </row>
    <row r="195" spans="14:20" x14ac:dyDescent="0.4">
      <c r="N195" s="82"/>
      <c r="O195" s="82"/>
      <c r="P195" s="82"/>
      <c r="Q195" s="82"/>
      <c r="R195" s="82"/>
      <c r="S195" s="82"/>
      <c r="T195" s="82"/>
    </row>
    <row r="196" spans="14:20" x14ac:dyDescent="0.4">
      <c r="N196" s="82"/>
      <c r="O196" s="82"/>
      <c r="P196" s="82"/>
      <c r="Q196" s="82"/>
      <c r="R196" s="82"/>
      <c r="S196" s="82"/>
      <c r="T196" s="82"/>
    </row>
    <row r="197" spans="14:20" x14ac:dyDescent="0.4">
      <c r="N197" s="82"/>
      <c r="O197" s="82"/>
      <c r="P197" s="82"/>
      <c r="Q197" s="82"/>
      <c r="R197" s="82"/>
      <c r="S197" s="82"/>
      <c r="T197" s="82"/>
    </row>
    <row r="198" spans="14:20" x14ac:dyDescent="0.4">
      <c r="N198" s="82"/>
      <c r="O198" s="82"/>
      <c r="P198" s="82"/>
      <c r="Q198" s="82"/>
      <c r="R198" s="82"/>
      <c r="S198" s="82"/>
      <c r="T198" s="82"/>
    </row>
    <row r="199" spans="14:20" x14ac:dyDescent="0.4">
      <c r="N199" s="82"/>
      <c r="O199" s="82"/>
      <c r="P199" s="82"/>
      <c r="Q199" s="82"/>
      <c r="R199" s="82"/>
      <c r="S199" s="82"/>
      <c r="T199" s="82"/>
    </row>
    <row r="200" spans="14:20" x14ac:dyDescent="0.4">
      <c r="N200" s="82"/>
      <c r="O200" s="82"/>
      <c r="P200" s="82"/>
      <c r="Q200" s="82"/>
      <c r="R200" s="82"/>
      <c r="S200" s="82"/>
      <c r="T200" s="82"/>
    </row>
    <row r="201" spans="14:20" x14ac:dyDescent="0.4">
      <c r="N201" s="82"/>
      <c r="O201" s="82"/>
      <c r="P201" s="82"/>
      <c r="Q201" s="82"/>
      <c r="R201" s="82"/>
      <c r="S201" s="82"/>
      <c r="T201" s="82"/>
    </row>
    <row r="202" spans="14:20" x14ac:dyDescent="0.4">
      <c r="N202" s="82"/>
      <c r="O202" s="82"/>
      <c r="P202" s="82"/>
      <c r="Q202" s="82"/>
      <c r="R202" s="82"/>
      <c r="S202" s="82"/>
      <c r="T202" s="82"/>
    </row>
    <row r="203" spans="14:20" x14ac:dyDescent="0.4">
      <c r="N203" s="82"/>
      <c r="O203" s="82"/>
      <c r="P203" s="82"/>
      <c r="Q203" s="82"/>
      <c r="R203" s="82"/>
      <c r="S203" s="82"/>
      <c r="T203" s="82"/>
    </row>
    <row r="204" spans="14:20" x14ac:dyDescent="0.4">
      <c r="N204" s="82"/>
      <c r="O204" s="82"/>
      <c r="P204" s="82"/>
      <c r="Q204" s="82"/>
      <c r="R204" s="82"/>
      <c r="S204" s="82"/>
      <c r="T204" s="82"/>
    </row>
    <row r="205" spans="14:20" x14ac:dyDescent="0.4">
      <c r="N205" s="82"/>
      <c r="O205" s="82"/>
      <c r="P205" s="82"/>
      <c r="Q205" s="82"/>
      <c r="R205" s="82"/>
      <c r="S205" s="82"/>
      <c r="T205" s="82"/>
    </row>
    <row r="206" spans="14:20" x14ac:dyDescent="0.4">
      <c r="N206" s="82"/>
      <c r="O206" s="82"/>
      <c r="P206" s="82"/>
      <c r="Q206" s="82"/>
      <c r="R206" s="82"/>
      <c r="S206" s="82"/>
      <c r="T206" s="82"/>
    </row>
    <row r="207" spans="14:20" x14ac:dyDescent="0.4">
      <c r="N207" s="82"/>
      <c r="O207" s="82"/>
      <c r="P207" s="82"/>
      <c r="Q207" s="82"/>
      <c r="R207" s="82"/>
      <c r="S207" s="82"/>
      <c r="T207" s="82"/>
    </row>
    <row r="208" spans="14:20" x14ac:dyDescent="0.4">
      <c r="N208" s="82"/>
      <c r="O208" s="82"/>
      <c r="P208" s="82"/>
      <c r="Q208" s="82"/>
      <c r="R208" s="82"/>
      <c r="S208" s="82"/>
      <c r="T208" s="82"/>
    </row>
    <row r="209" spans="14:20" x14ac:dyDescent="0.4">
      <c r="N209" s="82"/>
      <c r="O209" s="82"/>
      <c r="P209" s="82"/>
      <c r="Q209" s="82"/>
      <c r="R209" s="82"/>
      <c r="S209" s="82"/>
      <c r="T209" s="82"/>
    </row>
    <row r="210" spans="14:20" x14ac:dyDescent="0.4">
      <c r="N210" s="82"/>
      <c r="O210" s="82"/>
      <c r="P210" s="82"/>
      <c r="Q210" s="82"/>
      <c r="R210" s="82"/>
      <c r="S210" s="82"/>
      <c r="T210" s="82"/>
    </row>
    <row r="211" spans="14:20" x14ac:dyDescent="0.4">
      <c r="N211" s="82"/>
      <c r="O211" s="82"/>
      <c r="P211" s="82"/>
      <c r="Q211" s="82"/>
      <c r="R211" s="82"/>
      <c r="S211" s="82"/>
      <c r="T211" s="82"/>
    </row>
    <row r="212" spans="14:20" x14ac:dyDescent="0.4">
      <c r="N212" s="82"/>
      <c r="O212" s="82"/>
      <c r="P212" s="82"/>
      <c r="Q212" s="82"/>
      <c r="R212" s="82"/>
      <c r="S212" s="82"/>
      <c r="T212" s="82"/>
    </row>
    <row r="213" spans="14:20" x14ac:dyDescent="0.4">
      <c r="N213" s="82"/>
      <c r="O213" s="82"/>
      <c r="P213" s="82"/>
      <c r="Q213" s="82"/>
      <c r="R213" s="82"/>
      <c r="S213" s="82"/>
      <c r="T213" s="82"/>
    </row>
  </sheetData>
  <mergeCells count="28">
    <mergeCell ref="O7:S7"/>
    <mergeCell ref="K29:L29"/>
    <mergeCell ref="A30:L30"/>
    <mergeCell ref="B21:D21"/>
    <mergeCell ref="G21:J22"/>
    <mergeCell ref="K21:K22"/>
    <mergeCell ref="L21:L22"/>
    <mergeCell ref="A27:B29"/>
    <mergeCell ref="C27:D27"/>
    <mergeCell ref="K27:L27"/>
    <mergeCell ref="I5:J5"/>
    <mergeCell ref="G28:I28"/>
    <mergeCell ref="K28:L28"/>
    <mergeCell ref="G29:I29"/>
    <mergeCell ref="B14:D14"/>
    <mergeCell ref="G14:J15"/>
    <mergeCell ref="K14:K15"/>
    <mergeCell ref="L14:L15"/>
    <mergeCell ref="B7:D7"/>
    <mergeCell ref="G7:J8"/>
    <mergeCell ref="K7:K8"/>
    <mergeCell ref="L7:L8"/>
    <mergeCell ref="H1:L1"/>
    <mergeCell ref="H2:H3"/>
    <mergeCell ref="C4:D4"/>
    <mergeCell ref="E4:H4"/>
    <mergeCell ref="C5:D5"/>
    <mergeCell ref="E5:H5"/>
  </mergeCells>
  <conditionalFormatting sqref="A9:A13 A16:A20 A23:A26">
    <cfRule type="cellIs" dxfId="43" priority="20" stopIfTrue="1" operator="greaterThan">
      <formula>0</formula>
    </cfRule>
  </conditionalFormatting>
  <conditionalFormatting sqref="K3 E4:H6 G27 G28:I28">
    <cfRule type="cellIs" dxfId="42" priority="21" stopIfTrue="1" operator="equal">
      <formula>0</formula>
    </cfRule>
  </conditionalFormatting>
  <conditionalFormatting sqref="S10">
    <cfRule type="expression" dxfId="41" priority="18" stopIfTrue="1">
      <formula>$S$10&lt;&gt;$T$9</formula>
    </cfRule>
  </conditionalFormatting>
  <conditionalFormatting sqref="S24">
    <cfRule type="expression" dxfId="40" priority="4" stopIfTrue="1">
      <formula>T23&lt;&gt;S24</formula>
    </cfRule>
  </conditionalFormatting>
  <conditionalFormatting sqref="T9 T23">
    <cfRule type="expression" dxfId="39" priority="19" stopIfTrue="1">
      <formula>S10&lt;&gt;T9</formula>
    </cfRule>
  </conditionalFormatting>
  <conditionalFormatting sqref="T16 S17">
    <cfRule type="expression" dxfId="38" priority="12" stopIfTrue="1">
      <formula>$S$17&lt;&gt;$T$16</formula>
    </cfRule>
  </conditionalFormatting>
  <conditionalFormatting sqref="U9 S11">
    <cfRule type="expression" dxfId="37" priority="17" stopIfTrue="1">
      <formula>$U$9&lt;&gt;$S$11</formula>
    </cfRule>
  </conditionalFormatting>
  <conditionalFormatting sqref="U10 T11">
    <cfRule type="expression" dxfId="36" priority="15" stopIfTrue="1">
      <formula>$U$10&lt;&gt;$T$11</formula>
    </cfRule>
  </conditionalFormatting>
  <conditionalFormatting sqref="U16 S18">
    <cfRule type="expression" dxfId="35" priority="11" stopIfTrue="1">
      <formula>$U$16&lt;&gt;$S$18</formula>
    </cfRule>
  </conditionalFormatting>
  <conditionalFormatting sqref="U17 T18">
    <cfRule type="expression" dxfId="34" priority="9" stopIfTrue="1">
      <formula>$U$17&lt;&gt;$T$18</formula>
    </cfRule>
  </conditionalFormatting>
  <conditionalFormatting sqref="U23 S25">
    <cfRule type="expression" dxfId="33" priority="6" stopIfTrue="1">
      <formula>$U$23&lt;&gt;$S$25</formula>
    </cfRule>
  </conditionalFormatting>
  <conditionalFormatting sqref="U24 T25">
    <cfRule type="expression" dxfId="32" priority="3" stopIfTrue="1">
      <formula>$U$24&lt;&gt;$T$25</formula>
    </cfRule>
  </conditionalFormatting>
  <conditionalFormatting sqref="V9 S12:S13">
    <cfRule type="expression" dxfId="31" priority="16" stopIfTrue="1">
      <formula>$V$9&lt;&gt;$S$12</formula>
    </cfRule>
  </conditionalFormatting>
  <conditionalFormatting sqref="V10 T12:T13">
    <cfRule type="expression" dxfId="30" priority="14" stopIfTrue="1">
      <formula>$V$10&lt;&gt;$T$12</formula>
    </cfRule>
  </conditionalFormatting>
  <conditionalFormatting sqref="V11 U12:U13">
    <cfRule type="expression" dxfId="29" priority="13" stopIfTrue="1">
      <formula>$V$11&lt;&gt;$U$12</formula>
    </cfRule>
  </conditionalFormatting>
  <conditionalFormatting sqref="V16 S19:S20">
    <cfRule type="expression" dxfId="28" priority="10" stopIfTrue="1">
      <formula>$V$16&lt;&gt;$S$19</formula>
    </cfRule>
  </conditionalFormatting>
  <conditionalFormatting sqref="V17 T19:T20">
    <cfRule type="expression" dxfId="27" priority="8" stopIfTrue="1">
      <formula>$V$17&lt;&gt;$T$19</formula>
    </cfRule>
  </conditionalFormatting>
  <conditionalFormatting sqref="V18 U19:U20">
    <cfRule type="expression" dxfId="26" priority="7" stopIfTrue="1">
      <formula>$V$18&lt;&gt;$U$19</formula>
    </cfRule>
  </conditionalFormatting>
  <conditionalFormatting sqref="V23 S26">
    <cfRule type="expression" dxfId="25" priority="5" stopIfTrue="1">
      <formula>$V$23&lt;&gt;$S$26</formula>
    </cfRule>
  </conditionalFormatting>
  <conditionalFormatting sqref="V24 T26">
    <cfRule type="expression" dxfId="24" priority="2" stopIfTrue="1">
      <formula>$V$24&lt;&gt;$T$26</formula>
    </cfRule>
  </conditionalFormatting>
  <conditionalFormatting sqref="V25 U26">
    <cfRule type="expression" dxfId="23" priority="1" stopIfTrue="1">
      <formula>$V$25&lt;&gt;$U$26</formula>
    </cfRule>
  </conditionalFormatting>
  <printOptions horizontalCentered="1" gridLinesSet="0"/>
  <pageMargins left="0.74803149606299213" right="0.74803149606299213" top="1.0236220472440944" bottom="0" header="7.874015748031496E-2" footer="7.874015748031496E-2"/>
  <pageSetup paperSize="9" scale="39" orientation="portrait"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16BF1-6BA9-433C-BB43-59F25718FE49}">
  <sheetPr codeName="List19"/>
  <dimension ref="A1:IU214"/>
  <sheetViews>
    <sheetView showGridLines="0" showZeros="0" showWhiteSpace="0" topLeftCell="A4" zoomScale="50" zoomScaleNormal="50" workbookViewId="0">
      <selection activeCell="AH11" sqref="AH11"/>
    </sheetView>
  </sheetViews>
  <sheetFormatPr defaultColWidth="15.33203125" defaultRowHeight="21" x14ac:dyDescent="0.4"/>
  <cols>
    <col min="1" max="1" width="7" style="79" customWidth="1"/>
    <col min="2" max="2" width="5.5546875" style="79" customWidth="1"/>
    <col min="3" max="3" width="18.88671875" style="79" customWidth="1"/>
    <col min="4" max="4" width="46.44140625" style="79" customWidth="1"/>
    <col min="5" max="5" width="31.6640625" style="79" customWidth="1"/>
    <col min="6" max="6" width="19.33203125" style="79" customWidth="1"/>
    <col min="7" max="11" width="18.5546875" style="79" customWidth="1"/>
    <col min="12" max="12" width="18.88671875" style="79" customWidth="1"/>
    <col min="13" max="13" width="4.109375" style="80" customWidth="1"/>
    <col min="14" max="14" width="14.5546875" style="5" customWidth="1"/>
    <col min="15" max="15" width="11.109375" style="72" hidden="1" customWidth="1"/>
    <col min="16" max="16" width="24.88671875" style="72" hidden="1" customWidth="1"/>
    <col min="17" max="17" width="18.88671875" style="72" hidden="1" customWidth="1"/>
    <col min="18" max="24" width="14.5546875" style="72" hidden="1" customWidth="1"/>
    <col min="25" max="25" width="24.44140625" style="72" hidden="1" customWidth="1"/>
    <col min="26" max="26" width="20.44140625" style="72" hidden="1" customWidth="1"/>
    <col min="27" max="32" width="15.33203125" style="72" hidden="1" customWidth="1"/>
    <col min="33" max="204" width="15.33203125" style="5" customWidth="1"/>
    <col min="205" max="205" width="3.109375" style="5" customWidth="1"/>
    <col min="206" max="16384" width="15.33203125" style="5"/>
  </cols>
  <sheetData>
    <row r="1" spans="1:255" ht="45.75" customHeight="1" x14ac:dyDescent="0.75">
      <c r="A1" s="1"/>
      <c r="B1" s="1"/>
      <c r="C1" s="1"/>
      <c r="D1" s="1"/>
      <c r="E1" s="1"/>
      <c r="F1" s="1"/>
      <c r="G1" s="1"/>
      <c r="H1" s="424" t="s">
        <v>0</v>
      </c>
      <c r="I1" s="424"/>
      <c r="J1" s="424"/>
      <c r="K1" s="424"/>
      <c r="L1" s="424"/>
      <c r="M1" s="2"/>
      <c r="N1" s="3"/>
      <c r="O1" s="4"/>
      <c r="P1" s="4"/>
      <c r="Q1" s="4"/>
      <c r="R1" s="4"/>
      <c r="S1" s="4"/>
      <c r="T1" s="4"/>
      <c r="U1" s="4"/>
      <c r="V1" s="4"/>
      <c r="W1" s="4"/>
      <c r="X1" s="4"/>
      <c r="Y1" s="4"/>
      <c r="Z1" s="4"/>
      <c r="AA1" s="4"/>
      <c r="AB1" s="4"/>
      <c r="AC1" s="4"/>
      <c r="AD1" s="4"/>
      <c r="AE1" s="4"/>
      <c r="AF1" s="4"/>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row>
    <row r="2" spans="1:255" ht="50.1" customHeight="1" x14ac:dyDescent="0.75">
      <c r="A2" s="1"/>
      <c r="B2" s="1"/>
      <c r="C2" s="1"/>
      <c r="D2" s="1"/>
      <c r="E2" s="1"/>
      <c r="F2" s="1"/>
      <c r="G2" s="1"/>
      <c r="H2" s="425"/>
      <c r="I2" s="6" t="s">
        <v>1</v>
      </c>
      <c r="J2" s="6"/>
      <c r="K2" s="7">
        <v>1</v>
      </c>
      <c r="L2" s="8"/>
      <c r="M2" s="2"/>
      <c r="N2" s="3"/>
      <c r="O2" s="9" t="str">
        <f>'[4]vnos podatkov'!$A$6</f>
        <v>OP 8-11 - MINI TENIS</v>
      </c>
      <c r="P2" s="10"/>
      <c r="Q2" s="10"/>
      <c r="R2" s="4"/>
      <c r="S2" s="4"/>
      <c r="T2" s="4"/>
      <c r="U2" s="4"/>
      <c r="V2" s="4"/>
      <c r="W2" s="4"/>
      <c r="X2" s="4"/>
      <c r="Y2" s="4"/>
      <c r="Z2" s="4"/>
      <c r="AA2" s="4"/>
      <c r="AB2" s="4"/>
      <c r="AC2" s="4"/>
      <c r="AD2" s="4"/>
      <c r="AE2" s="4"/>
      <c r="AF2" s="4"/>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row>
    <row r="3" spans="1:255" ht="50.1" customHeight="1" x14ac:dyDescent="0.55000000000000004">
      <c r="A3" s="1"/>
      <c r="B3" s="1"/>
      <c r="C3" s="1"/>
      <c r="D3" s="1"/>
      <c r="E3" s="1"/>
      <c r="F3" s="1"/>
      <c r="G3" s="1"/>
      <c r="H3" s="425"/>
      <c r="I3" s="11" t="s">
        <v>2</v>
      </c>
      <c r="J3" s="11"/>
      <c r="K3" s="133"/>
      <c r="L3" s="7">
        <f>'[4]vnos podatkov'!$B$8</f>
        <v>0</v>
      </c>
      <c r="M3" s="2"/>
      <c r="N3" s="3"/>
      <c r="O3" s="13">
        <f>'[4]vnos podatkov'!$A$8</f>
        <v>0</v>
      </c>
      <c r="P3" s="13">
        <f>'[4]vnos podatkov'!$B$8</f>
        <v>0</v>
      </c>
      <c r="Q3" s="13">
        <f>'[4]vnos podatkov'!$A$10</f>
        <v>46123</v>
      </c>
      <c r="R3" s="4"/>
      <c r="S3" s="4"/>
      <c r="T3" s="4"/>
      <c r="U3" s="4"/>
      <c r="V3" s="4"/>
      <c r="W3" s="4"/>
      <c r="X3" s="4"/>
      <c r="Y3" s="4"/>
      <c r="Z3" s="4"/>
      <c r="AA3" s="4"/>
      <c r="AB3" s="4"/>
      <c r="AC3" s="4"/>
      <c r="AD3" s="4"/>
      <c r="AE3" s="4"/>
      <c r="AF3" s="4"/>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row>
    <row r="4" spans="1:255" ht="50.1" customHeight="1" x14ac:dyDescent="0.75">
      <c r="A4" s="1"/>
      <c r="B4" s="1"/>
      <c r="C4" s="426" t="s">
        <v>4</v>
      </c>
      <c r="D4" s="426"/>
      <c r="E4" s="427" t="s">
        <v>5</v>
      </c>
      <c r="F4" s="427">
        <f>'[4]vnos podatkov'!$C$10</f>
        <v>0</v>
      </c>
      <c r="G4" s="428">
        <f>'[4]vnos podatkov'!$C$10</f>
        <v>0</v>
      </c>
      <c r="H4" s="428">
        <f>'[4]vnos podatkov'!$C$10</f>
        <v>0</v>
      </c>
      <c r="I4" s="14" t="s">
        <v>6</v>
      </c>
      <c r="J4" s="15"/>
      <c r="K4" s="16"/>
      <c r="L4" s="17"/>
      <c r="M4" s="2"/>
      <c r="N4" s="3"/>
      <c r="O4" s="4"/>
      <c r="P4" s="4"/>
      <c r="Q4" s="4"/>
      <c r="R4" s="4"/>
      <c r="S4" s="4"/>
      <c r="T4" s="4"/>
      <c r="U4" s="4"/>
      <c r="V4" s="4"/>
      <c r="W4" s="4"/>
      <c r="X4" s="4"/>
      <c r="Y4" s="4"/>
      <c r="Z4" s="4"/>
      <c r="AA4" s="4"/>
      <c r="AB4" s="4"/>
      <c r="AC4" s="4"/>
      <c r="AD4" s="4"/>
      <c r="AE4" s="4"/>
      <c r="AF4" s="4"/>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row>
    <row r="5" spans="1:255" ht="50.1" customHeight="1" x14ac:dyDescent="0.75">
      <c r="A5" s="1"/>
      <c r="B5" s="1"/>
      <c r="C5" s="426" t="s">
        <v>7</v>
      </c>
      <c r="D5" s="426"/>
      <c r="E5" s="427" t="str">
        <f>'[4]vnos podatkov'!$A$6</f>
        <v>OP 8-11 - MINI TENIS</v>
      </c>
      <c r="F5" s="427"/>
      <c r="G5" s="428"/>
      <c r="H5" s="428"/>
      <c r="I5" s="429" t="s">
        <v>8</v>
      </c>
      <c r="J5" s="429"/>
      <c r="K5" s="18"/>
      <c r="L5" s="8"/>
      <c r="M5" s="2"/>
      <c r="N5" s="3"/>
      <c r="O5" s="4"/>
      <c r="P5" s="4"/>
      <c r="Q5" s="4"/>
      <c r="R5" s="4"/>
      <c r="S5" s="4"/>
      <c r="T5" s="4"/>
      <c r="U5" s="4"/>
      <c r="V5" s="4"/>
      <c r="W5" s="4"/>
      <c r="X5" s="4"/>
      <c r="Y5" s="4"/>
      <c r="Z5" s="4"/>
      <c r="AA5" s="4"/>
      <c r="AB5" s="4"/>
      <c r="AC5" s="4"/>
      <c r="AD5" s="4"/>
      <c r="AE5" s="4"/>
      <c r="AF5" s="4"/>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row>
    <row r="6" spans="1:255" ht="50.1" customHeight="1" thickBot="1" x14ac:dyDescent="0.8">
      <c r="A6" s="1"/>
      <c r="B6" s="1"/>
      <c r="C6" s="19"/>
      <c r="D6" s="19"/>
      <c r="E6" s="20"/>
      <c r="F6" s="20"/>
      <c r="G6" s="20"/>
      <c r="H6" s="20"/>
      <c r="I6" s="14"/>
      <c r="J6" s="14"/>
      <c r="K6" s="18"/>
      <c r="L6" s="8"/>
      <c r="M6" s="2"/>
      <c r="N6" s="3"/>
      <c r="O6" s="4"/>
      <c r="P6" s="4"/>
      <c r="Q6" s="4"/>
      <c r="R6" s="4"/>
      <c r="S6" s="4"/>
      <c r="T6" s="4"/>
      <c r="U6" s="4"/>
      <c r="V6" s="4"/>
      <c r="W6" s="4"/>
      <c r="X6" s="4"/>
      <c r="Y6" s="4"/>
      <c r="Z6" s="4"/>
      <c r="AA6" s="4"/>
      <c r="AB6" s="4"/>
      <c r="AC6" s="4"/>
      <c r="AD6" s="4"/>
      <c r="AE6" s="4"/>
      <c r="AF6" s="4"/>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row>
    <row r="7" spans="1:255" s="26" customFormat="1" ht="45" customHeight="1" thickBot="1" x14ac:dyDescent="0.85">
      <c r="A7" s="1"/>
      <c r="B7" s="1"/>
      <c r="C7" s="21" t="s">
        <v>9</v>
      </c>
      <c r="D7" s="22"/>
      <c r="E7" s="23"/>
      <c r="F7" s="24"/>
      <c r="G7" s="422"/>
      <c r="H7" s="422"/>
      <c r="I7" s="422"/>
      <c r="J7" s="422"/>
      <c r="K7" s="423" t="s">
        <v>10</v>
      </c>
      <c r="L7" s="423" t="s">
        <v>11</v>
      </c>
      <c r="M7" s="2"/>
      <c r="N7" s="25"/>
      <c r="O7" s="430" t="s">
        <v>12</v>
      </c>
      <c r="P7" s="431"/>
      <c r="Q7" s="431"/>
      <c r="R7" s="431"/>
      <c r="S7" s="432"/>
      <c r="T7" s="13"/>
      <c r="U7" s="13"/>
      <c r="V7" s="13"/>
      <c r="W7" s="13"/>
      <c r="X7" s="13"/>
      <c r="Y7" s="13"/>
      <c r="Z7" s="13"/>
      <c r="AA7" s="13"/>
      <c r="AB7" s="13"/>
      <c r="AC7" s="13"/>
      <c r="AD7" s="13"/>
      <c r="AE7" s="13"/>
      <c r="AF7" s="13"/>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row>
    <row r="8" spans="1:255" s="32" customFormat="1" ht="40.5" customHeight="1" x14ac:dyDescent="0.55000000000000004">
      <c r="A8" s="1"/>
      <c r="B8" s="1"/>
      <c r="C8" s="27" t="s">
        <v>13</v>
      </c>
      <c r="D8" s="27" t="s">
        <v>14</v>
      </c>
      <c r="E8" s="27" t="s">
        <v>15</v>
      </c>
      <c r="F8" s="27" t="s">
        <v>16</v>
      </c>
      <c r="G8" s="422"/>
      <c r="H8" s="422"/>
      <c r="I8" s="422"/>
      <c r="J8" s="422"/>
      <c r="K8" s="423"/>
      <c r="L8" s="423"/>
      <c r="M8" s="2"/>
      <c r="N8" s="28"/>
      <c r="O8" s="29" t="s">
        <v>13</v>
      </c>
      <c r="P8" s="29" t="s">
        <v>14</v>
      </c>
      <c r="Q8" s="29" t="s">
        <v>15</v>
      </c>
      <c r="R8" s="29" t="s">
        <v>16</v>
      </c>
      <c r="S8" s="30"/>
      <c r="T8" s="30"/>
      <c r="U8" s="30"/>
      <c r="V8" s="30"/>
      <c r="W8" s="29"/>
      <c r="X8" s="29" t="s">
        <v>13</v>
      </c>
      <c r="Y8" s="29" t="s">
        <v>14</v>
      </c>
      <c r="Z8" s="29" t="s">
        <v>15</v>
      </c>
      <c r="AA8" s="29" t="s">
        <v>16</v>
      </c>
      <c r="AB8" s="29"/>
      <c r="AC8" s="29"/>
      <c r="AD8" s="29"/>
      <c r="AE8" s="29"/>
      <c r="AF8" s="31" t="s">
        <v>17</v>
      </c>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row>
    <row r="9" spans="1:255" ht="72" customHeight="1" x14ac:dyDescent="0.5">
      <c r="A9" s="33">
        <v>1</v>
      </c>
      <c r="B9" s="34">
        <v>1</v>
      </c>
      <c r="C9" s="35" t="str">
        <f>UPPER(IF($A9="","",VLOOKUP($A9,'[4]m round robin žrebna lista'!$A$7:$R$128,2)))</f>
        <v/>
      </c>
      <c r="D9" s="36" t="str">
        <f>UPPER(IF($A9="","",VLOOKUP($A9,'[4]m round robin žrebna lista'!$A$7:$R$128,3)))</f>
        <v>DOBRILA</v>
      </c>
      <c r="E9" s="36" t="str">
        <f>PROPER(IF($A9="","",VLOOKUP($A9,'[4]m round robin žrebna lista'!$A$7:$R$128,4)))</f>
        <v>Žiga</v>
      </c>
      <c r="F9" s="37" t="str">
        <f>UPPER(IF($A9="","",VLOOKUP($A9,'[4]m round robin žrebna lista'!$A$7:$R$128,5)))</f>
        <v>BO-BI</v>
      </c>
      <c r="G9" s="38"/>
      <c r="H9" s="39" t="s">
        <v>222</v>
      </c>
      <c r="I9" s="39" t="s">
        <v>249</v>
      </c>
      <c r="J9" s="39" t="s">
        <v>254</v>
      </c>
      <c r="K9" s="40">
        <v>2</v>
      </c>
      <c r="L9" s="40">
        <v>2</v>
      </c>
      <c r="M9" s="41">
        <f>IF($A9="","",VLOOKUP($A9,'[4]m round robin žrebna lista'!$A$7:$R$128,14))</f>
        <v>0</v>
      </c>
      <c r="N9" s="4"/>
      <c r="O9" s="42" t="str">
        <f>UPPER(IF($A9="","",VLOOKUP($A9,'[4]m round robin žrebna lista'!$A$7:$R$128,2)))</f>
        <v/>
      </c>
      <c r="P9" s="42" t="str">
        <f>UPPER(IF($A9="","",VLOOKUP($A9,'[4]m round robin žrebna lista'!$A$7:$R$128,3)))</f>
        <v>DOBRILA</v>
      </c>
      <c r="Q9" s="42" t="str">
        <f>PROPER(IF($A9="","",VLOOKUP($A9,'[4]m round robin žrebna lista'!$A$7:$R$128,4)))</f>
        <v>Žiga</v>
      </c>
      <c r="R9" s="42" t="str">
        <f>UPPER(IF($A9="","",VLOOKUP($A9,'[4]m round robin žrebna lista'!$A$7:$R$128,5)))</f>
        <v>BO-BI</v>
      </c>
      <c r="S9" s="43"/>
      <c r="T9" s="44"/>
      <c r="U9" s="44"/>
      <c r="V9" s="44"/>
      <c r="W9" s="10"/>
      <c r="X9" s="42" t="str">
        <f>UPPER(IF($A9="","",VLOOKUP($A9,'[4]m round robin žrebna lista'!$A$7:$R$128,2)))</f>
        <v/>
      </c>
      <c r="Y9" s="42" t="str">
        <f>UPPER(IF($A9="","",VLOOKUP($A9,'[4]m round robin žrebna lista'!$A$7:$R$128,3)))</f>
        <v>DOBRILA</v>
      </c>
      <c r="Z9" s="42" t="str">
        <f>PROPER(IF($A9="","",VLOOKUP($A9,'[4]m round robin žrebna lista'!$A$7:$R$128,4)))</f>
        <v>Žiga</v>
      </c>
      <c r="AA9" s="42" t="str">
        <f>UPPER(IF($A9="","",VLOOKUP($A9,'[4]m round robin žrebna lista'!$A$7:$R$128,5)))</f>
        <v>BO-BI</v>
      </c>
      <c r="AB9" s="43"/>
      <c r="AC9" s="44" t="str">
        <f>IF(T9="","",IF(T9="1bb","1bb",IF(T9="2bb","2bb",IF(T9=1,$M10,0))))</f>
        <v/>
      </c>
      <c r="AD9" s="44" t="str">
        <f>IF(U9="","",IF(U9="1bb","1bb",IF(U9="3bb","3bb",IF(U9=1,$M11,0))))</f>
        <v/>
      </c>
      <c r="AE9" s="44" t="str">
        <f>IF(V9="","",IF(V9="1bb","1bb",IF(V9="4bb","4bb",IF(V9=1,$M12,0))))</f>
        <v/>
      </c>
      <c r="AF9" s="45">
        <f>SUM(AC9:AE9)</f>
        <v>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row>
    <row r="10" spans="1:255" ht="72" customHeight="1" x14ac:dyDescent="0.5">
      <c r="A10" s="33">
        <v>2</v>
      </c>
      <c r="B10" s="34">
        <v>2</v>
      </c>
      <c r="C10" s="35"/>
      <c r="D10" s="36" t="str">
        <f>UPPER(IF($A10="","",VLOOKUP($A10,'[4]m round robin žrebna lista'!$A$7:$R$128,3)))</f>
        <v>KLEMENC</v>
      </c>
      <c r="E10" s="36" t="str">
        <f>PROPER(IF($A10="","",VLOOKUP($A10,'[4]m round robin žrebna lista'!$A$7:$R$128,4)))</f>
        <v>Tim</v>
      </c>
      <c r="F10" s="142" t="s">
        <v>133</v>
      </c>
      <c r="G10" s="39" t="s">
        <v>223</v>
      </c>
      <c r="H10" s="38"/>
      <c r="I10" s="39" t="s">
        <v>206</v>
      </c>
      <c r="J10" s="39" t="s">
        <v>217</v>
      </c>
      <c r="K10" s="40">
        <v>1</v>
      </c>
      <c r="L10" s="40">
        <v>3</v>
      </c>
      <c r="M10" s="41">
        <f>IF($A10="","",VLOOKUP($A10,'[4]m round robin žrebna lista'!$A$7:$R$128,14))</f>
        <v>0</v>
      </c>
      <c r="N10" s="4"/>
      <c r="O10" s="42" t="str">
        <f>UPPER(IF($A10="","",VLOOKUP($A10,'[4]m round robin žrebna lista'!$A$7:$R$128,2)))</f>
        <v/>
      </c>
      <c r="P10" s="42" t="str">
        <f>UPPER(IF($A10="","",VLOOKUP($A10,'[4]m round robin žrebna lista'!$A$7:$R$128,3)))</f>
        <v>KLEMENC</v>
      </c>
      <c r="Q10" s="42" t="str">
        <f>PROPER(IF($A10="","",VLOOKUP($A10,'[4]m round robin žrebna lista'!$A$7:$R$128,4)))</f>
        <v>Tim</v>
      </c>
      <c r="R10" s="42" t="str">
        <f>UPPER(IF($A10="","",VLOOKUP($A10,'[4]m round robin žrebna lista'!$A$7:$R$128,5)))</f>
        <v>BR-MB</v>
      </c>
      <c r="S10" s="44"/>
      <c r="T10" s="43"/>
      <c r="U10" s="44"/>
      <c r="V10" s="44"/>
      <c r="W10" s="10"/>
      <c r="X10" s="42" t="str">
        <f>UPPER(IF($A10="","",VLOOKUP($A10,'[4]m round robin žrebna lista'!$A$7:$R$128,2)))</f>
        <v/>
      </c>
      <c r="Y10" s="42" t="str">
        <f>UPPER(IF($A10="","",VLOOKUP($A10,'[4]m round robin žrebna lista'!$A$7:$R$128,3)))</f>
        <v>KLEMENC</v>
      </c>
      <c r="Z10" s="42" t="str">
        <f>PROPER(IF($A10="","",VLOOKUP($A10,'[4]m round robin žrebna lista'!$A$7:$R$128,4)))</f>
        <v>Tim</v>
      </c>
      <c r="AA10" s="42" t="str">
        <f>UPPER(IF($A10="","",VLOOKUP($A10,'[4]m round robin žrebna lista'!$A$7:$R$128,5)))</f>
        <v>BR-MB</v>
      </c>
      <c r="AB10" s="44" t="str">
        <f>IF(S10="","",IF(S10="1bb","1bb",IF(S10="2bb","2bb",IF(S10=1,0,M9))))</f>
        <v/>
      </c>
      <c r="AC10" s="43"/>
      <c r="AD10" s="44" t="str">
        <f>IF(U10="","",IF(U10="2bb","2bb",IF(U10="3bb","3bb",IF(U10=2,M11,0))))</f>
        <v/>
      </c>
      <c r="AE10" s="44" t="str">
        <f>IF(V10="","",IF(V10="2bb","2bb",IF(V10="4bb","4bb",IF(V10=2,M12,0))))</f>
        <v/>
      </c>
      <c r="AF10" s="45">
        <f>SUM(AB10:AE10)</f>
        <v>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row>
    <row r="11" spans="1:255" ht="72" customHeight="1" x14ac:dyDescent="0.5">
      <c r="A11" s="33">
        <v>4</v>
      </c>
      <c r="B11" s="46">
        <v>3</v>
      </c>
      <c r="C11" s="35" t="str">
        <f>UPPER(IF($A11="","",VLOOKUP($A11,'[4]m round robin žrebna lista'!$A$7:$R$128,2)))</f>
        <v/>
      </c>
      <c r="D11" s="36" t="str">
        <f>UPPER(IF($A11="","",VLOOKUP($A11,'[4]m round robin žrebna lista'!$A$7:$R$128,3)))</f>
        <v>KRIŽ KURALT</v>
      </c>
      <c r="E11" s="36" t="str">
        <f>PROPER(IF($A11="","",VLOOKUP($A11,'[4]m round robin žrebna lista'!$A$7:$R$128,4)))</f>
        <v>Luka</v>
      </c>
      <c r="F11" s="37" t="str">
        <f>UPPER(IF($A11="","",VLOOKUP($A11,'[4]m round robin žrebna lista'!$A$7:$R$128,5)))</f>
        <v>LUKAKP</v>
      </c>
      <c r="G11" s="39" t="s">
        <v>248</v>
      </c>
      <c r="H11" s="39" t="s">
        <v>216</v>
      </c>
      <c r="I11" s="38"/>
      <c r="J11" s="39" t="s">
        <v>225</v>
      </c>
      <c r="K11" s="40">
        <v>1</v>
      </c>
      <c r="L11" s="40">
        <v>4</v>
      </c>
      <c r="M11" s="41">
        <f>IF($A11="","",VLOOKUP($A11,'[4]m round robin žrebna lista'!$A$7:$R$128,14))</f>
        <v>0</v>
      </c>
      <c r="N11" s="4"/>
      <c r="O11" s="42" t="str">
        <f>UPPER(IF($A11="","",VLOOKUP($A11,'[4]m round robin žrebna lista'!$A$7:$R$128,2)))</f>
        <v/>
      </c>
      <c r="P11" s="42" t="str">
        <f>UPPER(IF($A11="","",VLOOKUP($A11,'[4]m round robin žrebna lista'!$A$7:$R$128,3)))</f>
        <v>KRIŽ KURALT</v>
      </c>
      <c r="Q11" s="42" t="str">
        <f>PROPER(IF($A11="","",VLOOKUP($A11,'[4]m round robin žrebna lista'!$A$7:$R$128,4)))</f>
        <v>Luka</v>
      </c>
      <c r="R11" s="42" t="str">
        <f>UPPER(IF($A11="","",VLOOKUP($A11,'[4]m round robin žrebna lista'!$A$7:$R$128,5)))</f>
        <v>LUKAKP</v>
      </c>
      <c r="S11" s="44"/>
      <c r="T11" s="44"/>
      <c r="U11" s="43"/>
      <c r="V11" s="44"/>
      <c r="W11" s="10"/>
      <c r="X11" s="42" t="str">
        <f>UPPER(IF($A11="","",VLOOKUP($A11,'[4]m round robin žrebna lista'!$A$7:$R$128,2)))</f>
        <v/>
      </c>
      <c r="Y11" s="42" t="str">
        <f>UPPER(IF($A11="","",VLOOKUP($A11,'[4]m round robin žrebna lista'!$A$7:$R$128,3)))</f>
        <v>KRIŽ KURALT</v>
      </c>
      <c r="Z11" s="42" t="str">
        <f>PROPER(IF($A11="","",VLOOKUP($A11,'[4]m round robin žrebna lista'!$A$7:$R$128,4)))</f>
        <v>Luka</v>
      </c>
      <c r="AA11" s="42" t="str">
        <f>UPPER(IF($A11="","",VLOOKUP($A11,'[4]m round robin žrebna lista'!$A$7:$R$128,5)))</f>
        <v>LUKAKP</v>
      </c>
      <c r="AB11" s="44" t="str">
        <f>IF(S11="","",IF(S11="1bb","1bb",IF(S11="3bb","3bb",IF(S11=1,0,M9))))</f>
        <v/>
      </c>
      <c r="AC11" s="44" t="str">
        <f>IF(T11="","",IF(T11="2bb","2bb",IF(T11="3bb","3bb",IF(T11=2,0,M10))))</f>
        <v/>
      </c>
      <c r="AD11" s="43"/>
      <c r="AE11" s="44" t="str">
        <f>IF(V11="","",IF(V11="3bb","3bb",IF(V11="4bb","4bb",IF(V11=3,M12,0))))</f>
        <v/>
      </c>
      <c r="AF11" s="45">
        <f>SUM(AB11:AE11)</f>
        <v>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row>
    <row r="12" spans="1:255" ht="73.5" customHeight="1" x14ac:dyDescent="0.5">
      <c r="A12" s="47">
        <v>7</v>
      </c>
      <c r="B12" s="34">
        <v>4</v>
      </c>
      <c r="C12" s="35" t="str">
        <f>UPPER(IF($A12="","",VLOOKUP($A12,'[4]m round robin žrebna lista'!$A$7:$R$128,2)))</f>
        <v/>
      </c>
      <c r="D12" s="36" t="str">
        <f>UPPER(IF($A12="","",VLOOKUP($A12,'[4]m round robin žrebna lista'!$A$7:$R$128,3)))</f>
        <v>TOPALOVIČ</v>
      </c>
      <c r="E12" s="36" t="str">
        <f>PROPER(IF($A12="","",VLOOKUP($A12,'[4]m round robin žrebna lista'!$A$7:$R$128,4)))</f>
        <v>Klei</v>
      </c>
      <c r="F12" s="37" t="str">
        <f>UPPER(IF($A12="","",VLOOKUP($A12,'[4]m round robin žrebna lista'!$A$7:$R$128,5)))</f>
        <v>LUKAKP</v>
      </c>
      <c r="G12" s="39" t="s">
        <v>255</v>
      </c>
      <c r="H12" s="39" t="s">
        <v>209</v>
      </c>
      <c r="I12" s="39" t="s">
        <v>226</v>
      </c>
      <c r="J12" s="38"/>
      <c r="K12" s="40">
        <v>2</v>
      </c>
      <c r="L12" s="40">
        <v>1</v>
      </c>
      <c r="M12" s="143">
        <f>IF($A12="","",VLOOKUP($A12,'[4]m round robin žrebna lista'!$A$7:$R$128,14))</f>
        <v>0</v>
      </c>
      <c r="N12" s="4"/>
      <c r="O12" s="42" t="str">
        <f>UPPER(IF($A12="","",VLOOKUP($A12,'[4]m round robin žrebna lista'!$A$7:$R$128,2)))</f>
        <v/>
      </c>
      <c r="P12" s="42" t="str">
        <f>UPPER(IF($A12="","",VLOOKUP($A12,'[4]m round robin žrebna lista'!$A$7:$R$128,3)))</f>
        <v>TOPALOVIČ</v>
      </c>
      <c r="Q12" s="42" t="str">
        <f>PROPER(IF($A12="","",VLOOKUP($A12,'[4]m round robin žrebna lista'!$A$7:$R$128,4)))</f>
        <v>Klei</v>
      </c>
      <c r="R12" s="42" t="str">
        <f>UPPER(IF($A12="","",VLOOKUP($A12,'[4]m round robin žrebna lista'!$A$7:$R$128,5)))</f>
        <v>LUKAKP</v>
      </c>
      <c r="S12" s="44"/>
      <c r="T12" s="44"/>
      <c r="U12" s="44"/>
      <c r="V12" s="43"/>
      <c r="W12" s="10"/>
      <c r="X12" s="42" t="str">
        <f>UPPER(IF($A12="","",VLOOKUP($A12,'[4]m round robin žrebna lista'!$A$7:$R$128,2)))</f>
        <v/>
      </c>
      <c r="Y12" s="42" t="str">
        <f>UPPER(IF($A12="","",VLOOKUP($A12,'[4]m round robin žrebna lista'!$A$7:$R$128,3)))</f>
        <v>TOPALOVIČ</v>
      </c>
      <c r="Z12" s="42" t="str">
        <f>PROPER(IF($A12="","",VLOOKUP($A12,'[4]m round robin žrebna lista'!$A$7:$R$128,4)))</f>
        <v>Klei</v>
      </c>
      <c r="AA12" s="42" t="str">
        <f>UPPER(IF($A12="","",VLOOKUP($A12,'[4]m round robin žrebna lista'!$A$7:$R$128,5)))</f>
        <v>LUKAKP</v>
      </c>
      <c r="AB12" s="44" t="str">
        <f>IF(S12="","",IF(S12="1bb","1bb",IF(S12="4bb","4bb",IF(S12=1,0,M9))))</f>
        <v/>
      </c>
      <c r="AC12" s="44" t="str">
        <f>IF(T12="","",IF(T12="2bb","2bb",IF(T12="4bb","4bb",IF(T12=2,0,M10))))</f>
        <v/>
      </c>
      <c r="AD12" s="44" t="str">
        <f>IF(U12="","",IF(U12="3bb","3bb",IF(U12="4bb","4bb",IF(U12=3,0,M11))))</f>
        <v/>
      </c>
      <c r="AE12" s="43"/>
      <c r="AF12" s="45">
        <f>SUM(AB12:AE12)</f>
        <v>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row>
    <row r="13" spans="1:255" ht="30" customHeight="1" x14ac:dyDescent="0.5">
      <c r="A13" s="144"/>
      <c r="B13" s="55"/>
      <c r="C13" s="56"/>
      <c r="D13" s="57"/>
      <c r="E13" s="57"/>
      <c r="F13" s="58"/>
      <c r="G13" s="59"/>
      <c r="H13" s="59"/>
      <c r="I13" s="59"/>
      <c r="J13" s="145"/>
      <c r="K13" s="61"/>
      <c r="L13" s="61"/>
      <c r="M13" s="41"/>
      <c r="N13" s="4"/>
      <c r="O13" s="10"/>
      <c r="P13" s="10"/>
      <c r="Q13" s="10"/>
      <c r="R13" s="10"/>
      <c r="S13" s="30"/>
      <c r="T13" s="30"/>
      <c r="U13" s="30"/>
      <c r="V13" s="53"/>
      <c r="W13" s="10"/>
      <c r="X13" s="10"/>
      <c r="Y13" s="10"/>
      <c r="Z13" s="10"/>
      <c r="AA13" s="10"/>
      <c r="AB13" s="30"/>
      <c r="AC13" s="30"/>
      <c r="AD13" s="30"/>
      <c r="AE13" s="53"/>
      <c r="AF13" s="29"/>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row>
    <row r="14" spans="1:255" ht="30" customHeight="1" thickBot="1" x14ac:dyDescent="0.55000000000000004">
      <c r="A14" s="144"/>
      <c r="B14" s="55"/>
      <c r="C14" s="56"/>
      <c r="D14" s="57"/>
      <c r="E14" s="57"/>
      <c r="F14" s="58"/>
      <c r="G14" s="59"/>
      <c r="H14" s="59"/>
      <c r="I14" s="59"/>
      <c r="J14" s="145"/>
      <c r="K14" s="61"/>
      <c r="L14" s="61"/>
      <c r="M14" s="41"/>
      <c r="N14" s="4"/>
      <c r="O14" s="10"/>
      <c r="P14" s="10"/>
      <c r="Q14" s="10"/>
      <c r="R14" s="10"/>
      <c r="S14" s="30"/>
      <c r="T14" s="30"/>
      <c r="U14" s="30"/>
      <c r="V14" s="53"/>
      <c r="W14" s="10"/>
      <c r="X14" s="10"/>
      <c r="Y14" s="10"/>
      <c r="Z14" s="10"/>
      <c r="AA14" s="10"/>
      <c r="AB14" s="30"/>
      <c r="AC14" s="30"/>
      <c r="AD14" s="30"/>
      <c r="AE14" s="53"/>
      <c r="AF14" s="29"/>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row>
    <row r="15" spans="1:255" ht="48" customHeight="1" thickBot="1" x14ac:dyDescent="0.85">
      <c r="A15" s="62"/>
      <c r="B15" s="62"/>
      <c r="C15" s="21" t="s">
        <v>56</v>
      </c>
      <c r="D15" s="22"/>
      <c r="E15" s="23"/>
      <c r="F15" s="24"/>
      <c r="G15" s="422"/>
      <c r="H15" s="422"/>
      <c r="I15" s="422"/>
      <c r="J15" s="422"/>
      <c r="K15" s="423" t="s">
        <v>10</v>
      </c>
      <c r="L15" s="423" t="s">
        <v>11</v>
      </c>
      <c r="M15" s="2"/>
      <c r="N15" s="3"/>
      <c r="O15" s="4"/>
      <c r="P15" s="4"/>
      <c r="Q15" s="4"/>
      <c r="R15" s="4"/>
      <c r="S15" s="4"/>
      <c r="T15" s="4"/>
      <c r="U15" s="4"/>
      <c r="V15" s="4"/>
      <c r="W15" s="4"/>
      <c r="X15" s="4"/>
      <c r="Y15" s="4"/>
      <c r="Z15" s="4"/>
      <c r="AA15" s="4"/>
      <c r="AB15" s="4"/>
      <c r="AC15" s="4"/>
      <c r="AD15" s="4"/>
      <c r="AE15" s="4"/>
      <c r="AF15" s="4"/>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row>
    <row r="16" spans="1:255" s="32" customFormat="1" ht="40.5" customHeight="1" x14ac:dyDescent="0.55000000000000004">
      <c r="A16" s="62"/>
      <c r="B16" s="62"/>
      <c r="C16" s="27" t="s">
        <v>13</v>
      </c>
      <c r="D16" s="27" t="s">
        <v>14</v>
      </c>
      <c r="E16" s="63" t="s">
        <v>15</v>
      </c>
      <c r="F16" s="27" t="s">
        <v>16</v>
      </c>
      <c r="G16" s="422"/>
      <c r="H16" s="422"/>
      <c r="I16" s="422"/>
      <c r="J16" s="422"/>
      <c r="K16" s="423"/>
      <c r="L16" s="423"/>
      <c r="M16" s="2"/>
      <c r="N16" s="28"/>
      <c r="O16" s="29" t="s">
        <v>13</v>
      </c>
      <c r="P16" s="29" t="s">
        <v>14</v>
      </c>
      <c r="Q16" s="29" t="s">
        <v>15</v>
      </c>
      <c r="R16" s="29" t="s">
        <v>16</v>
      </c>
      <c r="S16" s="30"/>
      <c r="T16" s="64"/>
      <c r="U16" s="64"/>
      <c r="V16" s="64"/>
      <c r="W16" s="64"/>
      <c r="X16" s="29" t="s">
        <v>13</v>
      </c>
      <c r="Y16" s="29" t="s">
        <v>14</v>
      </c>
      <c r="Z16" s="29" t="s">
        <v>15</v>
      </c>
      <c r="AA16" s="29" t="s">
        <v>16</v>
      </c>
      <c r="AB16" s="29"/>
      <c r="AC16" s="29"/>
      <c r="AD16" s="29"/>
      <c r="AE16" s="29"/>
      <c r="AF16" s="31" t="s">
        <v>17</v>
      </c>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row>
    <row r="17" spans="1:255" ht="72.900000000000006" customHeight="1" x14ac:dyDescent="0.5">
      <c r="A17" s="33">
        <v>5</v>
      </c>
      <c r="B17" s="34">
        <v>1</v>
      </c>
      <c r="C17" s="35" t="str">
        <f>UPPER(IF($A17="","",VLOOKUP($A17,'[4]m round robin žrebna lista'!$A$7:$R$128,2)))</f>
        <v/>
      </c>
      <c r="D17" s="36" t="str">
        <f>UPPER(IF($A17="","",VLOOKUP($A17,'[4]m round robin žrebna lista'!$A$7:$R$128,3)))</f>
        <v>MIHATOVIĆ JEVĐENIĆ</v>
      </c>
      <c r="E17" s="36" t="str">
        <f>PROPER(IF($A17="","",VLOOKUP($A17,'[4]m round robin žrebna lista'!$A$7:$R$128,4)))</f>
        <v>Enej</v>
      </c>
      <c r="F17" s="37" t="str">
        <f>UPPER(IF($A17="","",VLOOKUP($A17,'[4]m round robin žrebna lista'!$A$7:$R$128,5)))</f>
        <v>BO-BI</v>
      </c>
      <c r="G17" s="38"/>
      <c r="H17" s="39" t="s">
        <v>217</v>
      </c>
      <c r="I17" s="39" t="s">
        <v>217</v>
      </c>
      <c r="J17" s="39"/>
      <c r="K17" s="40" t="s">
        <v>218</v>
      </c>
      <c r="L17" s="40">
        <v>3</v>
      </c>
      <c r="M17" s="41">
        <f>IF($A17="","",VLOOKUP($A17,'[4]m round robin žrebna lista'!$A$7:$R$128,14))</f>
        <v>0</v>
      </c>
      <c r="N17" s="4"/>
      <c r="O17" s="42" t="str">
        <f>UPPER(IF($A17="","",VLOOKUP($A17,'[4]m round robin žrebna lista'!$A$7:$R$128,2)))</f>
        <v/>
      </c>
      <c r="P17" s="42" t="str">
        <f>UPPER(IF($A17="","",VLOOKUP($A17,'[4]m round robin žrebna lista'!$A$7:$R$128,3)))</f>
        <v>MIHATOVIĆ JEVĐENIĆ</v>
      </c>
      <c r="Q17" s="42" t="str">
        <f>PROPER(IF($A17="","",VLOOKUP($A17,'[4]m round robin žrebna lista'!$A$7:$R$128,4)))</f>
        <v>Enej</v>
      </c>
      <c r="R17" s="42" t="str">
        <f>UPPER(IF($A17="","",VLOOKUP($A17,'[4]m round robin žrebna lista'!$A$7:$R$128,5)))</f>
        <v>BO-BI</v>
      </c>
      <c r="S17" s="43"/>
      <c r="T17" s="44"/>
      <c r="U17" s="44"/>
      <c r="V17" s="44"/>
      <c r="W17" s="4"/>
      <c r="X17" s="42" t="str">
        <f>UPPER(IF($A17="","",VLOOKUP($A17,'[4]m round robin žrebna lista'!$A$7:$R$128,2)))</f>
        <v/>
      </c>
      <c r="Y17" s="42" t="str">
        <f>UPPER(IF($A17="","",VLOOKUP($A17,'[4]m round robin žrebna lista'!$A$7:$R$128,3)))</f>
        <v>MIHATOVIĆ JEVĐENIĆ</v>
      </c>
      <c r="Z17" s="42" t="str">
        <f>PROPER(IF($A17="","",VLOOKUP($A17,'[4]m round robin žrebna lista'!$A$7:$R$128,4)))</f>
        <v>Enej</v>
      </c>
      <c r="AA17" s="42" t="str">
        <f>UPPER(IF($A17="","",VLOOKUP($A17,'[4]m round robin žrebna lista'!$A$7:$R$128,5)))</f>
        <v>BO-BI</v>
      </c>
      <c r="AB17" s="43"/>
      <c r="AC17" s="44" t="str">
        <f>IF(T17="","",IF(T17="1bb","1bb",IF(T17="2bb","2bb",IF(T17=1,$M18,0))))</f>
        <v/>
      </c>
      <c r="AD17" s="44" t="str">
        <f>IF(U17="","",IF(U17="1bb","1bb",IF(U17="3bb","3bb",IF(U17=1,$M19,0))))</f>
        <v/>
      </c>
      <c r="AE17" s="44" t="str">
        <f>IF(V17="","",IF(V17="1bb","1bb",IF(V17="4bb","4bb",IF(V17=1,$M20,0))))</f>
        <v/>
      </c>
      <c r="AF17" s="45">
        <f>SUM(AC17:AE17)</f>
        <v>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row>
    <row r="18" spans="1:255" ht="72.900000000000006" customHeight="1" x14ac:dyDescent="0.5">
      <c r="A18" s="33">
        <v>3</v>
      </c>
      <c r="B18" s="34">
        <v>2</v>
      </c>
      <c r="C18" s="35" t="str">
        <f>UPPER(IF($A18="","",VLOOKUP($A18,'[4]m round robin žrebna lista'!$A$7:$R$128,2)))</f>
        <v/>
      </c>
      <c r="D18" s="36" t="str">
        <f>UPPER(IF($A18="","",VLOOKUP($A18,'[4]m round robin žrebna lista'!$A$7:$R$128,3)))</f>
        <v>KRAŠOVEC</v>
      </c>
      <c r="E18" s="36" t="str">
        <f>PROPER(IF($A18="","",VLOOKUP($A18,'[4]m round robin žrebna lista'!$A$7:$R$128,4)))</f>
        <v>Aleks</v>
      </c>
      <c r="F18" s="37" t="str">
        <f>UPPER(IF($A18="","",VLOOKUP($A18,'[4]m round robin žrebna lista'!$A$7:$R$128,5)))</f>
        <v>TABRE</v>
      </c>
      <c r="G18" s="39" t="s">
        <v>209</v>
      </c>
      <c r="H18" s="38"/>
      <c r="I18" s="39" t="s">
        <v>211</v>
      </c>
      <c r="J18" s="39"/>
      <c r="K18" s="40">
        <v>2</v>
      </c>
      <c r="L18" s="40">
        <v>1</v>
      </c>
      <c r="M18" s="41">
        <f>IF($A18="","",VLOOKUP($A18,'[4]m round robin žrebna lista'!$A$7:$R$128,14))</f>
        <v>0</v>
      </c>
      <c r="N18" s="4"/>
      <c r="O18" s="42" t="str">
        <f>UPPER(IF($A18="","",VLOOKUP($A18,'[4]m round robin žrebna lista'!$A$7:$R$128,2)))</f>
        <v/>
      </c>
      <c r="P18" s="42" t="str">
        <f>UPPER(IF($A18="","",VLOOKUP($A18,'[4]m round robin žrebna lista'!$A$7:$R$128,3)))</f>
        <v>KRAŠOVEC</v>
      </c>
      <c r="Q18" s="42" t="str">
        <f>PROPER(IF($A18="","",VLOOKUP($A18,'[4]m round robin žrebna lista'!$A$7:$R$128,4)))</f>
        <v>Aleks</v>
      </c>
      <c r="R18" s="42" t="str">
        <f>UPPER(IF($A18="","",VLOOKUP($A18,'[4]m round robin žrebna lista'!$A$7:$R$128,5)))</f>
        <v>TABRE</v>
      </c>
      <c r="S18" s="44"/>
      <c r="T18" s="43"/>
      <c r="U18" s="44"/>
      <c r="V18" s="44"/>
      <c r="W18" s="4"/>
      <c r="X18" s="42" t="str">
        <f>UPPER(IF($A18="","",VLOOKUP($A18,'[4]m round robin žrebna lista'!$A$7:$R$128,2)))</f>
        <v/>
      </c>
      <c r="Y18" s="42" t="str">
        <f>UPPER(IF($A18="","",VLOOKUP($A18,'[4]m round robin žrebna lista'!$A$7:$R$128,3)))</f>
        <v>KRAŠOVEC</v>
      </c>
      <c r="Z18" s="42" t="str">
        <f>PROPER(IF($A18="","",VLOOKUP($A18,'[4]m round robin žrebna lista'!$A$7:$R$128,4)))</f>
        <v>Aleks</v>
      </c>
      <c r="AA18" s="42" t="str">
        <f>UPPER(IF($A18="","",VLOOKUP($A18,'[4]m round robin žrebna lista'!$A$7:$R$128,5)))</f>
        <v>TABRE</v>
      </c>
      <c r="AB18" s="44" t="str">
        <f>IF(S18="","",IF(S18="1bb","1bb",IF(S18="2bb","2bb",IF(S18=1,0,M17))))</f>
        <v/>
      </c>
      <c r="AC18" s="43"/>
      <c r="AD18" s="44" t="str">
        <f>IF(U18="","",IF(U18="2bb","2bb",IF(U18="3bb","3bb",IF(U18=2,M19,0))))</f>
        <v/>
      </c>
      <c r="AE18" s="44" t="str">
        <f>IF(V18="","",IF(V18="2bb","2bb",IF(V18="4bb","4bb",IF(V18=2,M20,0))))</f>
        <v/>
      </c>
      <c r="AF18" s="45">
        <f>SUM(AB18:AE18)</f>
        <v>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row>
    <row r="19" spans="1:255" ht="72.900000000000006" customHeight="1" x14ac:dyDescent="0.5">
      <c r="A19" s="33">
        <v>6</v>
      </c>
      <c r="B19" s="34">
        <v>3</v>
      </c>
      <c r="C19" s="35" t="str">
        <f>UPPER(IF($A19="","",VLOOKUP($A19,'[4]m round robin žrebna lista'!$A$7:$R$128,2)))</f>
        <v/>
      </c>
      <c r="D19" s="36" t="str">
        <f>UPPER(IF($A19="","",VLOOKUP($A19,'[4]m round robin žrebna lista'!$A$7:$R$128,3)))</f>
        <v>NEMARNIK</v>
      </c>
      <c r="E19" s="36" t="str">
        <f>PROPER(IF($A19="","",VLOOKUP($A19,'[4]m round robin žrebna lista'!$A$7:$R$128,4)))</f>
        <v>Ian</v>
      </c>
      <c r="F19" s="37" t="str">
        <f>UPPER(IF($A19="","",VLOOKUP($A19,'[4]m round robin žrebna lista'!$A$7:$R$128,5)))</f>
        <v>LUKAKP</v>
      </c>
      <c r="G19" s="39" t="s">
        <v>209</v>
      </c>
      <c r="H19" s="39" t="s">
        <v>214</v>
      </c>
      <c r="I19" s="38"/>
      <c r="J19" s="39"/>
      <c r="K19" s="40">
        <v>1</v>
      </c>
      <c r="L19" s="40">
        <v>2</v>
      </c>
      <c r="M19" s="41">
        <f>IF($A19="","",VLOOKUP($A19,'[4]m round robin žrebna lista'!$A$7:$R$128,14))</f>
        <v>0</v>
      </c>
      <c r="N19" s="4"/>
      <c r="O19" s="42" t="str">
        <f>UPPER(IF($A19="","",VLOOKUP($A19,'[4]m round robin žrebna lista'!$A$7:$R$128,2)))</f>
        <v/>
      </c>
      <c r="P19" s="42" t="str">
        <f>UPPER(IF($A19="","",VLOOKUP($A19,'[4]m round robin žrebna lista'!$A$7:$R$128,3)))</f>
        <v>NEMARNIK</v>
      </c>
      <c r="Q19" s="42" t="str">
        <f>PROPER(IF($A19="","",VLOOKUP($A19,'[4]m round robin žrebna lista'!$A$7:$R$128,4)))</f>
        <v>Ian</v>
      </c>
      <c r="R19" s="42" t="str">
        <f>UPPER(IF($A19="","",VLOOKUP($A19,'[4]m round robin žrebna lista'!$A$7:$R$128,5)))</f>
        <v>LUKAKP</v>
      </c>
      <c r="S19" s="44"/>
      <c r="T19" s="44"/>
      <c r="U19" s="43"/>
      <c r="V19" s="44"/>
      <c r="W19" s="4"/>
      <c r="X19" s="42" t="str">
        <f>UPPER(IF($A19="","",VLOOKUP($A19,'[4]m round robin žrebna lista'!$A$7:$R$128,2)))</f>
        <v/>
      </c>
      <c r="Y19" s="42" t="str">
        <f>UPPER(IF($A19="","",VLOOKUP($A19,'[4]m round robin žrebna lista'!$A$7:$R$128,3)))</f>
        <v>NEMARNIK</v>
      </c>
      <c r="Z19" s="42" t="str">
        <f>PROPER(IF($A19="","",VLOOKUP($A19,'[4]m round robin žrebna lista'!$A$7:$R$128,4)))</f>
        <v>Ian</v>
      </c>
      <c r="AA19" s="42" t="str">
        <f>UPPER(IF($A19="","",VLOOKUP($A19,'[4]m round robin žrebna lista'!$A$7:$R$128,5)))</f>
        <v>LUKAKP</v>
      </c>
      <c r="AB19" s="44" t="str">
        <f>IF(S19="","",IF(S19="1bb","1bb",IF(S19="3bb","3bb",IF(S19=1,0,M17))))</f>
        <v/>
      </c>
      <c r="AC19" s="44" t="str">
        <f>IF(T19="","",IF(T19="2bb","2bb",IF(T19="3bb","3bb",IF(T19=2,0,M18))))</f>
        <v/>
      </c>
      <c r="AD19" s="43"/>
      <c r="AE19" s="44" t="str">
        <f>IF(V19="","",IF(V19="3bb","3bb",IF(V19="4bb","4bb",IF(V19=3,M20,0))))</f>
        <v/>
      </c>
      <c r="AF19" s="45">
        <f>SUM(AB19:AE19)</f>
        <v>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row>
    <row r="20" spans="1:255" ht="72.900000000000006" customHeight="1" x14ac:dyDescent="0.5">
      <c r="A20" s="33"/>
      <c r="B20" s="34">
        <v>4</v>
      </c>
      <c r="C20" s="35" t="str">
        <f>UPPER(IF($A20="","",VLOOKUP($A20,'[4]m round robin žrebna lista'!$A$7:$R$128,2)))</f>
        <v/>
      </c>
      <c r="D20" s="36" t="str">
        <f>UPPER(IF($A20="","",VLOOKUP($A20,'[4]m round robin žrebna lista'!$A$7:$R$128,3)))</f>
        <v/>
      </c>
      <c r="E20" s="36" t="str">
        <f>PROPER(IF($A20="","",VLOOKUP($A20,'[4]m round robin žrebna lista'!$A$7:$R$128,4)))</f>
        <v/>
      </c>
      <c r="F20" s="37" t="str">
        <f>UPPER(IF($A20="","",VLOOKUP($A20,'[4]m round robin žrebna lista'!$A$7:$R$128,5)))</f>
        <v/>
      </c>
      <c r="G20" s="39"/>
      <c r="H20" s="39"/>
      <c r="I20" s="39"/>
      <c r="J20" s="38"/>
      <c r="K20" s="40"/>
      <c r="L20" s="40"/>
      <c r="M20" s="41" t="str">
        <f>IF($A20="","",VLOOKUP($A20,'[4]m round robin žrebna lista'!$A$7:$R$128,14))</f>
        <v/>
      </c>
      <c r="N20" s="4"/>
      <c r="O20" s="42" t="str">
        <f>UPPER(IF($A20="","",VLOOKUP($A20,'[4]m round robin žrebna lista'!$A$7:$R$128,2)))</f>
        <v/>
      </c>
      <c r="P20" s="42" t="str">
        <f>UPPER(IF($A20="","",VLOOKUP($A20,'[4]m round robin žrebna lista'!$A$7:$R$128,3)))</f>
        <v/>
      </c>
      <c r="Q20" s="42" t="str">
        <f>PROPER(IF($A20="","",VLOOKUP($A20,'[4]m round robin žrebna lista'!$A$7:$R$128,4)))</f>
        <v/>
      </c>
      <c r="R20" s="42" t="str">
        <f>UPPER(IF($A20="","",VLOOKUP($A20,'[4]m round robin žrebna lista'!$A$7:$R$128,5)))</f>
        <v/>
      </c>
      <c r="S20" s="44"/>
      <c r="T20" s="44"/>
      <c r="U20" s="44"/>
      <c r="V20" s="43"/>
      <c r="W20" s="4"/>
      <c r="X20" s="42" t="str">
        <f>UPPER(IF($A20="","",VLOOKUP($A20,'[4]m round robin žrebna lista'!$A$7:$R$128,2)))</f>
        <v/>
      </c>
      <c r="Y20" s="42" t="str">
        <f>UPPER(IF($A20="","",VLOOKUP($A20,'[4]m round robin žrebna lista'!$A$7:$R$128,3)))</f>
        <v/>
      </c>
      <c r="Z20" s="42" t="str">
        <f>PROPER(IF($A20="","",VLOOKUP($A20,'[4]m round robin žrebna lista'!$A$7:$R$128,4)))</f>
        <v/>
      </c>
      <c r="AA20" s="42" t="str">
        <f>UPPER(IF($A20="","",VLOOKUP($A20,'[4]m round robin žrebna lista'!$A$7:$R$128,5)))</f>
        <v/>
      </c>
      <c r="AB20" s="44" t="str">
        <f>IF(S20="","",IF(S20="1bb","1bb",IF(S20="4bb","4bb",IF(S20=1,0,M17))))</f>
        <v/>
      </c>
      <c r="AC20" s="44" t="str">
        <f>IF(T20="","",IF(T20="2bb","2bb",IF(T20="4bb","4bb",IF(T20=2,0,M18))))</f>
        <v/>
      </c>
      <c r="AD20" s="44" t="str">
        <f>IF(U20="","",IF(U20="3bb","3bb",IF(U20="4bb","4bb",IF(U20=3,0,M19))))</f>
        <v/>
      </c>
      <c r="AE20" s="43"/>
      <c r="AF20" s="45">
        <f>SUM(AB20:AD20)</f>
        <v>0</v>
      </c>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row>
    <row r="21" spans="1:255" ht="27.75" customHeight="1" thickBot="1" x14ac:dyDescent="0.55000000000000004">
      <c r="A21" s="54"/>
      <c r="B21" s="55"/>
      <c r="C21" s="56"/>
      <c r="D21" s="57"/>
      <c r="E21" s="57"/>
      <c r="F21" s="58"/>
      <c r="G21" s="59"/>
      <c r="H21" s="59"/>
      <c r="I21" s="59"/>
      <c r="J21" s="60"/>
      <c r="K21" s="61"/>
      <c r="L21" s="61"/>
      <c r="M21" s="41"/>
      <c r="N21" s="4"/>
      <c r="O21" s="10"/>
      <c r="P21" s="10"/>
      <c r="Q21" s="10"/>
      <c r="R21" s="10"/>
      <c r="S21" s="30"/>
      <c r="T21" s="30"/>
      <c r="U21" s="30"/>
      <c r="V21" s="53"/>
      <c r="W21" s="4"/>
      <c r="X21" s="10"/>
      <c r="Y21" s="10"/>
      <c r="Z21" s="10"/>
      <c r="AA21" s="10"/>
      <c r="AB21" s="30"/>
      <c r="AC21" s="30"/>
      <c r="AD21" s="30"/>
      <c r="AE21" s="53"/>
      <c r="AF21" s="29"/>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row>
    <row r="22" spans="1:255" ht="46.5" customHeight="1" thickBot="1" x14ac:dyDescent="0.85">
      <c r="A22" s="422"/>
      <c r="B22" s="422"/>
      <c r="C22" s="21" t="s">
        <v>57</v>
      </c>
      <c r="D22" s="22"/>
      <c r="E22" s="23"/>
      <c r="F22" s="24"/>
      <c r="G22" s="422"/>
      <c r="H22" s="422"/>
      <c r="I22" s="422"/>
      <c r="J22" s="422"/>
      <c r="K22" s="423" t="s">
        <v>10</v>
      </c>
      <c r="L22" s="423" t="s">
        <v>11</v>
      </c>
      <c r="M22" s="2"/>
      <c r="N22" s="3"/>
      <c r="O22" s="4"/>
      <c r="P22" s="4"/>
      <c r="Q22" s="4"/>
      <c r="R22" s="4"/>
      <c r="S22" s="4"/>
      <c r="T22" s="4"/>
      <c r="U22" s="4"/>
      <c r="V22" s="4"/>
      <c r="W22" s="4"/>
      <c r="X22" s="4"/>
      <c r="Y22" s="4"/>
      <c r="Z22" s="4"/>
      <c r="AA22" s="4"/>
      <c r="AB22" s="4"/>
      <c r="AC22" s="4"/>
      <c r="AD22" s="4"/>
      <c r="AE22" s="4"/>
      <c r="AF22" s="4"/>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row>
    <row r="23" spans="1:255" s="32" customFormat="1" ht="40.5" customHeight="1" x14ac:dyDescent="0.55000000000000004">
      <c r="A23" s="422"/>
      <c r="B23" s="422"/>
      <c r="C23" s="27" t="s">
        <v>13</v>
      </c>
      <c r="D23" s="27" t="s">
        <v>14</v>
      </c>
      <c r="E23" s="63" t="s">
        <v>15</v>
      </c>
      <c r="F23" s="27" t="s">
        <v>16</v>
      </c>
      <c r="G23" s="422"/>
      <c r="H23" s="422"/>
      <c r="I23" s="422"/>
      <c r="J23" s="422"/>
      <c r="K23" s="423"/>
      <c r="L23" s="423"/>
      <c r="M23" s="2"/>
      <c r="N23" s="28"/>
      <c r="O23" s="29" t="s">
        <v>13</v>
      </c>
      <c r="P23" s="29" t="s">
        <v>14</v>
      </c>
      <c r="Q23" s="29" t="s">
        <v>15</v>
      </c>
      <c r="R23" s="29" t="s">
        <v>16</v>
      </c>
      <c r="S23" s="30"/>
      <c r="T23" s="64"/>
      <c r="U23" s="64"/>
      <c r="V23" s="64"/>
      <c r="W23" s="64"/>
      <c r="X23" s="29" t="s">
        <v>13</v>
      </c>
      <c r="Y23" s="29" t="s">
        <v>14</v>
      </c>
      <c r="Z23" s="29" t="s">
        <v>15</v>
      </c>
      <c r="AA23" s="29" t="s">
        <v>16</v>
      </c>
      <c r="AB23" s="29"/>
      <c r="AC23" s="29"/>
      <c r="AD23" s="29"/>
      <c r="AE23" s="29"/>
      <c r="AF23" s="31" t="s">
        <v>17</v>
      </c>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row>
    <row r="24" spans="1:255" ht="72.900000000000006" customHeight="1" x14ac:dyDescent="0.5">
      <c r="A24" s="33"/>
      <c r="B24" s="34">
        <v>1</v>
      </c>
      <c r="C24" s="35" t="str">
        <f>UPPER(IF($A24="","",VLOOKUP($A24,'[4]m round robin žrebna lista'!$A$7:$R$128,2)))</f>
        <v/>
      </c>
      <c r="D24" s="36" t="str">
        <f>UPPER(IF($A24="","",VLOOKUP($A24,'[4]m round robin žrebna lista'!$A$7:$R$128,3)))</f>
        <v/>
      </c>
      <c r="E24" s="36" t="str">
        <f>PROPER(IF($A24="","",VLOOKUP($A24,'[4]m round robin žrebna lista'!$A$7:$R$128,4)))</f>
        <v/>
      </c>
      <c r="F24" s="37" t="str">
        <f>UPPER(IF($A24="","",VLOOKUP($A24,'[4]m round robin žrebna lista'!$A$7:$R$128,5)))</f>
        <v/>
      </c>
      <c r="G24" s="38"/>
      <c r="H24" s="39"/>
      <c r="I24" s="39"/>
      <c r="J24" s="39"/>
      <c r="K24" s="40"/>
      <c r="L24" s="40"/>
      <c r="M24" s="41" t="str">
        <f>IF($A24="","",VLOOKUP($A24,'[4]m round robin žrebna lista'!$A$7:$R$128,14))</f>
        <v/>
      </c>
      <c r="N24" s="4"/>
      <c r="O24" s="42" t="str">
        <f>UPPER(IF($A24="","",VLOOKUP($A24,'[4]m round robin žrebna lista'!$A$7:$R$128,2)))</f>
        <v/>
      </c>
      <c r="P24" s="42" t="str">
        <f>UPPER(IF($A24="","",VLOOKUP($A24,'[4]m round robin žrebna lista'!$A$7:$R$128,3)))</f>
        <v/>
      </c>
      <c r="Q24" s="42" t="str">
        <f>PROPER(IF($A24="","",VLOOKUP($A24,'[4]m round robin žrebna lista'!$A$7:$R$128,4)))</f>
        <v/>
      </c>
      <c r="R24" s="42" t="str">
        <f>UPPER(IF($A24="","",VLOOKUP($A24,'[4]m round robin žrebna lista'!$A$7:$R$128,5)))</f>
        <v/>
      </c>
      <c r="S24" s="43"/>
      <c r="T24" s="44"/>
      <c r="U24" s="44"/>
      <c r="V24" s="44"/>
      <c r="W24" s="4"/>
      <c r="X24" s="42" t="str">
        <f>UPPER(IF($A24="","",VLOOKUP($A24,'[4]m round robin žrebna lista'!$A$7:$R$128,2)))</f>
        <v/>
      </c>
      <c r="Y24" s="42" t="str">
        <f>UPPER(IF($A24="","",VLOOKUP($A24,'[4]m round robin žrebna lista'!$A$7:$R$128,3)))</f>
        <v/>
      </c>
      <c r="Z24" s="42" t="str">
        <f>PROPER(IF($A24="","",VLOOKUP($A24,'[4]m round robin žrebna lista'!$A$7:$R$128,4)))</f>
        <v/>
      </c>
      <c r="AA24" s="42" t="str">
        <f>UPPER(IF($A24="","",VLOOKUP($A24,'[4]m round robin žrebna lista'!$A$7:$R$128,5)))</f>
        <v/>
      </c>
      <c r="AB24" s="43"/>
      <c r="AC24" s="44" t="str">
        <f>IF(T24="","",IF(T24="1bb","1bb",IF(T24="2bb","2bb",IF(T24=1,$M25,0))))</f>
        <v/>
      </c>
      <c r="AD24" s="44" t="str">
        <f>IF(U24="","",IF(U24="1bb","1bb",IF(U24="3bb","3bb",IF(U24=1,$M26,0))))</f>
        <v/>
      </c>
      <c r="AE24" s="44" t="str">
        <f>IF(V24="","",IF(V24="1bb","1bb",IF(V24="4bb","4bb",IF(V24=1,$M27,0))))</f>
        <v/>
      </c>
      <c r="AF24" s="45">
        <f>SUM(AC24:AE24)</f>
        <v>0</v>
      </c>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row>
    <row r="25" spans="1:255" ht="72.900000000000006" customHeight="1" x14ac:dyDescent="0.5">
      <c r="A25" s="33"/>
      <c r="B25" s="34">
        <v>2</v>
      </c>
      <c r="C25" s="35" t="str">
        <f>UPPER(IF($A25="","",VLOOKUP($A25,'[4]m round robin žrebna lista'!$A$7:$R$128,2)))</f>
        <v/>
      </c>
      <c r="D25" s="36" t="str">
        <f>UPPER(IF($A25="","",VLOOKUP($A25,'[4]m round robin žrebna lista'!$A$7:$R$128,3)))</f>
        <v/>
      </c>
      <c r="E25" s="36" t="str">
        <f>PROPER(IF($A25="","",VLOOKUP($A25,'[4]m round robin žrebna lista'!$A$7:$R$128,4)))</f>
        <v/>
      </c>
      <c r="F25" s="37" t="str">
        <f>UPPER(IF($A25="","",VLOOKUP($A25,'[4]m round robin žrebna lista'!$A$7:$R$128,5)))</f>
        <v/>
      </c>
      <c r="G25" s="39"/>
      <c r="H25" s="38"/>
      <c r="I25" s="39"/>
      <c r="J25" s="39"/>
      <c r="K25" s="40"/>
      <c r="L25" s="40"/>
      <c r="M25" s="41" t="str">
        <f>IF($A25="","",VLOOKUP($A25,'[4]m round robin žrebna lista'!$A$7:$R$128,14))</f>
        <v/>
      </c>
      <c r="N25" s="4"/>
      <c r="O25" s="42" t="str">
        <f>UPPER(IF($A25="","",VLOOKUP($A25,'[4]m round robin žrebna lista'!$A$7:$R$128,2)))</f>
        <v/>
      </c>
      <c r="P25" s="42" t="str">
        <f>UPPER(IF($A25="","",VLOOKUP($A25,'[4]m round robin žrebna lista'!$A$7:$R$128,3)))</f>
        <v/>
      </c>
      <c r="Q25" s="42" t="str">
        <f>PROPER(IF($A25="","",VLOOKUP($A25,'[4]m round robin žrebna lista'!$A$7:$R$128,4)))</f>
        <v/>
      </c>
      <c r="R25" s="42" t="str">
        <f>UPPER(IF($A25="","",VLOOKUP($A25,'[4]m round robin žrebna lista'!$A$7:$R$128,5)))</f>
        <v/>
      </c>
      <c r="S25" s="44"/>
      <c r="T25" s="43"/>
      <c r="U25" s="44"/>
      <c r="V25" s="44"/>
      <c r="W25" s="4"/>
      <c r="X25" s="42" t="str">
        <f>UPPER(IF($A25="","",VLOOKUP($A25,'[4]m round robin žrebna lista'!$A$7:$R$128,2)))</f>
        <v/>
      </c>
      <c r="Y25" s="42" t="str">
        <f>UPPER(IF($A25="","",VLOOKUP($A25,'[4]m round robin žrebna lista'!$A$7:$R$128,3)))</f>
        <v/>
      </c>
      <c r="Z25" s="42" t="str">
        <f>PROPER(IF($A25="","",VLOOKUP($A25,'[4]m round robin žrebna lista'!$A$7:$R$128,4)))</f>
        <v/>
      </c>
      <c r="AA25" s="42" t="str">
        <f>UPPER(IF($A25="","",VLOOKUP($A25,'[4]m round robin žrebna lista'!$A$7:$R$128,5)))</f>
        <v/>
      </c>
      <c r="AB25" s="44" t="str">
        <f>IF(S25="","",IF(S25="1bb","1bb",IF(S25="2bb","2bb",IF(S25=1,0,M24))))</f>
        <v/>
      </c>
      <c r="AC25" s="43"/>
      <c r="AD25" s="44" t="str">
        <f>IF(U25="","",IF(U25="2bb","2bb",IF(U25="3bb","3bb",IF(U25=2,M26,0))))</f>
        <v/>
      </c>
      <c r="AE25" s="44" t="str">
        <f>IF(V25="","",IF(V25="2bb","2bb",IF(V25="4bb","4bb",IF(V25=2,M27,0))))</f>
        <v/>
      </c>
      <c r="AF25" s="45">
        <f>SUM(AB25:AE25)</f>
        <v>0</v>
      </c>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row>
    <row r="26" spans="1:255" ht="72.900000000000006" customHeight="1" x14ac:dyDescent="0.5">
      <c r="A26" s="33"/>
      <c r="B26" s="34">
        <v>3</v>
      </c>
      <c r="C26" s="35" t="str">
        <f>UPPER(IF($A26="","",VLOOKUP($A26,'[4]m round robin žrebna lista'!$A$7:$R$128,2)))</f>
        <v/>
      </c>
      <c r="D26" s="36" t="str">
        <f>UPPER(IF($A26="","",VLOOKUP($A26,'[4]m round robin žrebna lista'!$A$7:$R$128,3)))</f>
        <v/>
      </c>
      <c r="E26" s="36" t="str">
        <f>PROPER(IF($A26="","",VLOOKUP($A26,'[4]m round robin žrebna lista'!$A$7:$R$128,4)))</f>
        <v/>
      </c>
      <c r="F26" s="37" t="str">
        <f>UPPER(IF($A26="","",VLOOKUP($A26,'[4]m round robin žrebna lista'!$A$7:$R$128,5)))</f>
        <v/>
      </c>
      <c r="G26" s="39"/>
      <c r="H26" s="39"/>
      <c r="I26" s="38"/>
      <c r="J26" s="39"/>
      <c r="K26" s="40"/>
      <c r="L26" s="40"/>
      <c r="M26" s="41" t="str">
        <f>IF($A26="","",VLOOKUP($A26,'[4]m round robin žrebna lista'!$A$7:$R$128,14))</f>
        <v/>
      </c>
      <c r="N26" s="4"/>
      <c r="O26" s="42" t="str">
        <f>UPPER(IF($A26="","",VLOOKUP($A26,'[4]m round robin žrebna lista'!$A$7:$R$128,2)))</f>
        <v/>
      </c>
      <c r="P26" s="42" t="str">
        <f>UPPER(IF($A26="","",VLOOKUP($A26,'[4]m round robin žrebna lista'!$A$7:$R$128,3)))</f>
        <v/>
      </c>
      <c r="Q26" s="42" t="str">
        <f>PROPER(IF($A26="","",VLOOKUP($A26,'[4]m round robin žrebna lista'!$A$7:$R$128,4)))</f>
        <v/>
      </c>
      <c r="R26" s="42" t="str">
        <f>UPPER(IF($A26="","",VLOOKUP($A26,'[4]m round robin žrebna lista'!$A$7:$R$128,5)))</f>
        <v/>
      </c>
      <c r="S26" s="44"/>
      <c r="T26" s="44"/>
      <c r="U26" s="43"/>
      <c r="V26" s="44"/>
      <c r="W26" s="4"/>
      <c r="X26" s="42" t="str">
        <f>UPPER(IF($A26="","",VLOOKUP($A26,'[4]m round robin žrebna lista'!$A$7:$R$128,2)))</f>
        <v/>
      </c>
      <c r="Y26" s="42" t="str">
        <f>UPPER(IF($A26="","",VLOOKUP($A26,'[4]m round robin žrebna lista'!$A$7:$R$128,3)))</f>
        <v/>
      </c>
      <c r="Z26" s="42" t="str">
        <f>PROPER(IF($A26="","",VLOOKUP($A26,'[4]m round robin žrebna lista'!$A$7:$R$128,4)))</f>
        <v/>
      </c>
      <c r="AA26" s="42" t="str">
        <f>UPPER(IF($A26="","",VLOOKUP($A26,'[4]m round robin žrebna lista'!$A$7:$R$128,5)))</f>
        <v/>
      </c>
      <c r="AB26" s="44" t="str">
        <f>IF(S26="","",IF(S26="1bb","1bb",IF(S26="3bb","3bb",IF(S26=1,0,M24))))</f>
        <v/>
      </c>
      <c r="AC26" s="44" t="str">
        <f>IF(T26="","",IF(T26="2bb","2bb",IF(T26="3bb","3bb",IF(T26=2,0,M25))))</f>
        <v/>
      </c>
      <c r="AD26" s="43"/>
      <c r="AE26" s="44" t="str">
        <f>IF(V26="","",IF(V26="3bb","3bb",IF(V26="4bb","4bb",IF(V26=3,M27,0))))</f>
        <v/>
      </c>
      <c r="AF26" s="45">
        <f>SUM(AB26:AE26)</f>
        <v>0</v>
      </c>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row>
    <row r="27" spans="1:255" ht="72.900000000000006" customHeight="1" x14ac:dyDescent="0.5">
      <c r="A27" s="33"/>
      <c r="B27" s="34">
        <v>4</v>
      </c>
      <c r="C27" s="35" t="str">
        <f>UPPER(IF($A27="","",VLOOKUP($A27,'[4]m round robin žrebna lista'!$A$7:$R$128,2)))</f>
        <v/>
      </c>
      <c r="D27" s="36" t="str">
        <f>UPPER(IF($A27="","",VLOOKUP($A27,'[4]m round robin žrebna lista'!$A$7:$R$128,3)))</f>
        <v/>
      </c>
      <c r="E27" s="36" t="str">
        <f>PROPER(IF($A27="","",VLOOKUP($A27,'[4]m round robin žrebna lista'!$A$7:$R$128,4)))</f>
        <v/>
      </c>
      <c r="F27" s="37" t="str">
        <f>UPPER(IF($A27="","",VLOOKUP($A27,'[4]m round robin žrebna lista'!$A$7:$R$128,5)))</f>
        <v/>
      </c>
      <c r="G27" s="39"/>
      <c r="H27" s="39"/>
      <c r="I27" s="39"/>
      <c r="J27" s="38"/>
      <c r="K27" s="40"/>
      <c r="L27" s="40"/>
      <c r="M27" s="41" t="str">
        <f>IF($A27="","",VLOOKUP($A27,'[4]m round robin žrebna lista'!$A$7:$R$128,14))</f>
        <v/>
      </c>
      <c r="N27" s="4"/>
      <c r="O27" s="42" t="str">
        <f>UPPER(IF($A27="","",VLOOKUP($A27,'[4]m round robin žrebna lista'!$A$7:$R$128,2)))</f>
        <v/>
      </c>
      <c r="P27" s="42" t="str">
        <f>UPPER(IF($A27="","",VLOOKUP($A27,'[4]m round robin žrebna lista'!$A$7:$R$128,3)))</f>
        <v/>
      </c>
      <c r="Q27" s="42" t="str">
        <f>PROPER(IF($A27="","",VLOOKUP($A27,'[4]m round robin žrebna lista'!$A$7:$R$128,4)))</f>
        <v/>
      </c>
      <c r="R27" s="42" t="str">
        <f>UPPER(IF($A27="","",VLOOKUP($A27,'[4]m round robin žrebna lista'!$A$7:$R$128,5)))</f>
        <v/>
      </c>
      <c r="S27" s="44"/>
      <c r="T27" s="44"/>
      <c r="U27" s="44"/>
      <c r="V27" s="43"/>
      <c r="W27" s="4"/>
      <c r="X27" s="42" t="str">
        <f>UPPER(IF($A27="","",VLOOKUP($A27,'[4]m round robin žrebna lista'!$A$7:$R$128,2)))</f>
        <v/>
      </c>
      <c r="Y27" s="42" t="str">
        <f>UPPER(IF($A27="","",VLOOKUP($A27,'[4]m round robin žrebna lista'!$A$7:$R$128,3)))</f>
        <v/>
      </c>
      <c r="Z27" s="42" t="str">
        <f>PROPER(IF($A27="","",VLOOKUP($A27,'[4]m round robin žrebna lista'!$A$7:$R$128,4)))</f>
        <v/>
      </c>
      <c r="AA27" s="42" t="str">
        <f>UPPER(IF($A27="","",VLOOKUP($A27,'[4]m round robin žrebna lista'!$A$7:$R$128,5)))</f>
        <v/>
      </c>
      <c r="AB27" s="44" t="str">
        <f>IF(S27="","",IF(S27="1bb","1bb",IF(S27="4bb","4bb",IF(S27=1,0,M24))))</f>
        <v/>
      </c>
      <c r="AC27" s="44" t="str">
        <f>IF(T27="","",IF(T27="2bb","2bb",IF(T27="4bb","4bb",IF(T27=2,0,M25))))</f>
        <v/>
      </c>
      <c r="AD27" s="44" t="str">
        <f>IF(U27="","",IF(U27="3bb","3bb",IF(U27="4bb","4bb",IF(U27=3,0,M26))))</f>
        <v/>
      </c>
      <c r="AE27" s="43"/>
      <c r="AF27" s="45">
        <f>SUM(AB27:AD27)</f>
        <v>0</v>
      </c>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row>
    <row r="28" spans="1:255" ht="112.5" customHeight="1" x14ac:dyDescent="0.55000000000000004">
      <c r="A28" s="434"/>
      <c r="B28" s="434"/>
      <c r="C28" s="435"/>
      <c r="D28" s="435"/>
      <c r="E28" s="1"/>
      <c r="F28" s="65" t="s">
        <v>20</v>
      </c>
      <c r="G28" s="66"/>
      <c r="H28" s="66"/>
      <c r="I28" s="66"/>
      <c r="J28" s="67" t="s">
        <v>21</v>
      </c>
      <c r="K28" s="436"/>
      <c r="L28" s="436"/>
      <c r="M28" s="2"/>
      <c r="N28" s="3"/>
      <c r="O28" s="4"/>
      <c r="P28" s="4"/>
      <c r="Q28" s="4"/>
      <c r="R28" s="4"/>
      <c r="S28" s="4"/>
      <c r="T28" s="4"/>
      <c r="U28" s="4"/>
      <c r="V28" s="4"/>
      <c r="W28" s="4"/>
      <c r="X28" s="4"/>
      <c r="Y28" s="4"/>
      <c r="Z28" s="4"/>
      <c r="AA28" s="4"/>
      <c r="AB28" s="4"/>
      <c r="AC28" s="4"/>
      <c r="AD28" s="4"/>
      <c r="AE28" s="4"/>
      <c r="AF28" s="4"/>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row>
    <row r="29" spans="1:255" s="26" customFormat="1" ht="50.1" customHeight="1" x14ac:dyDescent="0.55000000000000004">
      <c r="A29" s="434"/>
      <c r="B29" s="434"/>
      <c r="C29" s="68" t="s">
        <v>22</v>
      </c>
      <c r="D29" s="1"/>
      <c r="E29" s="1"/>
      <c r="F29" s="69" t="s">
        <v>23</v>
      </c>
      <c r="G29" s="437" t="str">
        <f>'[4]vnos podatkov'!$E$10</f>
        <v>ANJA REGENT</v>
      </c>
      <c r="H29" s="437" t="str">
        <f>'[4]vnos podatkov'!$E$10</f>
        <v>ANJA REGENT</v>
      </c>
      <c r="I29" s="437" t="str">
        <f>'[4]vnos podatkov'!$E$10</f>
        <v>ANJA REGENT</v>
      </c>
      <c r="J29" s="67" t="s">
        <v>21</v>
      </c>
      <c r="K29" s="433"/>
      <c r="L29" s="433"/>
      <c r="M29" s="2"/>
      <c r="N29" s="25"/>
      <c r="O29" s="70"/>
      <c r="P29" s="70"/>
      <c r="Q29" s="70"/>
      <c r="R29" s="70"/>
      <c r="S29" s="70"/>
      <c r="T29" s="70"/>
      <c r="U29" s="70"/>
      <c r="V29" s="70"/>
      <c r="W29" s="70"/>
      <c r="X29" s="70"/>
      <c r="Y29" s="70"/>
      <c r="Z29" s="70"/>
      <c r="AA29" s="70"/>
      <c r="AB29" s="70"/>
      <c r="AC29" s="70"/>
      <c r="AD29" s="70"/>
      <c r="AE29" s="70"/>
      <c r="AF29" s="70"/>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row>
    <row r="30" spans="1:255" ht="50.1" customHeight="1" x14ac:dyDescent="0.55000000000000004">
      <c r="A30" s="434"/>
      <c r="B30" s="434"/>
      <c r="C30" s="71" t="s">
        <v>24</v>
      </c>
      <c r="D30" s="1"/>
      <c r="E30" s="1"/>
      <c r="F30" s="65" t="s">
        <v>25</v>
      </c>
      <c r="G30" s="437"/>
      <c r="H30" s="437"/>
      <c r="I30" s="437"/>
      <c r="J30" s="67" t="s">
        <v>21</v>
      </c>
      <c r="K30" s="433"/>
      <c r="L30" s="433"/>
      <c r="M30" s="2"/>
    </row>
    <row r="31" spans="1:255" x14ac:dyDescent="0.4">
      <c r="A31" s="434"/>
      <c r="B31" s="434"/>
      <c r="C31" s="434"/>
      <c r="D31" s="434"/>
      <c r="E31" s="434"/>
      <c r="F31" s="434"/>
      <c r="G31" s="434"/>
      <c r="H31" s="434"/>
      <c r="I31" s="434"/>
      <c r="J31" s="434"/>
      <c r="K31" s="434"/>
      <c r="L31" s="434"/>
      <c r="M31" s="2"/>
      <c r="N31" s="73"/>
      <c r="O31" s="74"/>
      <c r="P31" s="74"/>
      <c r="Q31" s="74"/>
      <c r="R31" s="74"/>
      <c r="S31" s="74"/>
      <c r="T31" s="74"/>
      <c r="U31" s="74"/>
      <c r="V31" s="74"/>
      <c r="W31" s="74"/>
      <c r="X31" s="74"/>
      <c r="Y31" s="74"/>
      <c r="Z31" s="74"/>
      <c r="AA31" s="74"/>
      <c r="AB31" s="74"/>
      <c r="AC31" s="74"/>
      <c r="AD31" s="74"/>
      <c r="AE31" s="74"/>
      <c r="AF31" s="74"/>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c r="DL31" s="73"/>
      <c r="DM31" s="73"/>
      <c r="DN31" s="73"/>
      <c r="DO31" s="73"/>
      <c r="DP31" s="73"/>
      <c r="DQ31" s="73"/>
      <c r="DR31" s="73"/>
      <c r="DS31" s="73"/>
      <c r="DT31" s="73"/>
      <c r="DU31" s="73"/>
      <c r="DV31" s="73"/>
      <c r="DW31" s="73"/>
      <c r="DX31" s="73"/>
      <c r="DY31" s="73"/>
      <c r="DZ31" s="73"/>
      <c r="EA31" s="73"/>
      <c r="EB31" s="73"/>
      <c r="EC31" s="73"/>
      <c r="ED31" s="73"/>
      <c r="EE31" s="73"/>
      <c r="EF31" s="73"/>
      <c r="EG31" s="73"/>
      <c r="EH31" s="73"/>
      <c r="EI31" s="73"/>
      <c r="EJ31" s="73"/>
      <c r="EK31" s="73"/>
      <c r="EL31" s="73"/>
      <c r="EM31" s="73"/>
      <c r="EN31" s="73"/>
      <c r="EO31" s="73"/>
      <c r="EP31" s="73"/>
      <c r="EQ31" s="73"/>
      <c r="ER31" s="73"/>
      <c r="ES31" s="73"/>
      <c r="ET31" s="73"/>
      <c r="EU31" s="73"/>
      <c r="EV31" s="73"/>
      <c r="EW31" s="73"/>
      <c r="EX31" s="73"/>
      <c r="EY31" s="73"/>
      <c r="EZ31" s="73"/>
      <c r="FA31" s="73"/>
      <c r="FB31" s="73"/>
      <c r="FC31" s="73"/>
      <c r="FD31" s="73"/>
      <c r="FE31" s="73"/>
      <c r="FF31" s="73"/>
      <c r="FG31" s="73"/>
      <c r="FH31" s="73"/>
      <c r="FI31" s="73"/>
      <c r="FJ31" s="73"/>
      <c r="FK31" s="73"/>
      <c r="FL31" s="73"/>
      <c r="FM31" s="73"/>
      <c r="FN31" s="73"/>
      <c r="FO31" s="73"/>
      <c r="FP31" s="73"/>
      <c r="FQ31" s="73"/>
      <c r="FR31" s="73"/>
      <c r="FS31" s="73"/>
      <c r="FT31" s="73"/>
      <c r="FU31" s="73"/>
      <c r="FV31" s="73"/>
      <c r="FW31" s="73"/>
      <c r="FX31" s="73"/>
      <c r="FY31" s="73"/>
      <c r="FZ31" s="73"/>
      <c r="GA31" s="73"/>
      <c r="GB31" s="73"/>
      <c r="GC31" s="73"/>
      <c r="GD31" s="73"/>
      <c r="GE31" s="73"/>
      <c r="GF31" s="73"/>
      <c r="GG31" s="73"/>
      <c r="GH31" s="73"/>
      <c r="GI31" s="73"/>
      <c r="GJ31" s="73"/>
      <c r="GK31" s="73"/>
      <c r="GL31" s="73"/>
      <c r="GM31" s="73"/>
      <c r="GN31" s="73"/>
      <c r="GO31" s="73"/>
      <c r="GP31" s="73"/>
      <c r="GQ31" s="73"/>
      <c r="GR31" s="73"/>
      <c r="GS31" s="73"/>
      <c r="GT31" s="73"/>
      <c r="GU31" s="73"/>
      <c r="GV31" s="73"/>
      <c r="GW31" s="73"/>
      <c r="GX31" s="73"/>
      <c r="GY31" s="73"/>
      <c r="GZ31" s="73"/>
      <c r="HA31" s="73"/>
      <c r="HB31" s="73"/>
      <c r="HC31" s="73"/>
      <c r="HD31" s="73"/>
      <c r="HE31" s="73"/>
      <c r="HF31" s="73"/>
      <c r="HG31" s="73"/>
      <c r="HH31" s="73"/>
      <c r="HI31" s="73"/>
      <c r="HJ31" s="73"/>
      <c r="HK31" s="73"/>
      <c r="HL31" s="73"/>
      <c r="HM31" s="73"/>
      <c r="HN31" s="73"/>
      <c r="HO31" s="73"/>
      <c r="HP31" s="73"/>
      <c r="HQ31" s="73"/>
      <c r="HR31" s="73"/>
      <c r="HS31" s="73"/>
      <c r="HT31" s="73"/>
      <c r="HU31" s="73"/>
      <c r="HV31" s="73"/>
      <c r="HW31" s="73"/>
      <c r="HX31" s="73"/>
      <c r="HY31" s="73"/>
      <c r="HZ31" s="73"/>
      <c r="IA31" s="73"/>
      <c r="IB31" s="73"/>
      <c r="IC31" s="73"/>
      <c r="ID31" s="73"/>
      <c r="IE31" s="73"/>
      <c r="IF31" s="73"/>
      <c r="IG31" s="73"/>
      <c r="IH31" s="73"/>
      <c r="II31" s="73"/>
      <c r="IJ31" s="73"/>
      <c r="IK31" s="73"/>
      <c r="IL31" s="73"/>
      <c r="IM31" s="73"/>
      <c r="IN31" s="73"/>
      <c r="IO31" s="73"/>
      <c r="IP31" s="73"/>
      <c r="IQ31" s="73"/>
      <c r="IR31" s="73"/>
      <c r="IS31" s="73"/>
      <c r="IT31" s="73"/>
      <c r="IU31" s="73"/>
    </row>
    <row r="32" spans="1:255" s="26" customFormat="1" ht="30.6" x14ac:dyDescent="0.55000000000000004">
      <c r="A32" s="68"/>
      <c r="B32" s="68"/>
      <c r="C32" s="68"/>
      <c r="D32" s="68"/>
      <c r="E32" s="68"/>
      <c r="F32" s="5"/>
      <c r="G32" s="68"/>
      <c r="H32" s="68"/>
      <c r="I32" s="68"/>
      <c r="J32" s="68"/>
      <c r="K32" s="68"/>
      <c r="L32" s="68"/>
      <c r="M32" s="75"/>
      <c r="N32" s="25"/>
      <c r="O32" s="70"/>
      <c r="P32" s="70"/>
      <c r="Q32" s="70"/>
      <c r="R32" s="70"/>
      <c r="S32" s="70"/>
      <c r="T32" s="70"/>
      <c r="U32" s="70"/>
      <c r="V32" s="70"/>
      <c r="W32" s="70"/>
      <c r="X32" s="70"/>
      <c r="Y32" s="70"/>
      <c r="Z32" s="70"/>
      <c r="AA32" s="70"/>
      <c r="AB32" s="70"/>
      <c r="AC32" s="70"/>
      <c r="AD32" s="70"/>
      <c r="AE32" s="70"/>
      <c r="AF32" s="70"/>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row>
    <row r="33" spans="1:255" x14ac:dyDescent="0.4">
      <c r="A33" s="76"/>
      <c r="B33" s="77"/>
      <c r="C33" s="77"/>
      <c r="D33" s="77"/>
      <c r="E33" s="77"/>
      <c r="F33" s="77"/>
      <c r="G33" s="77"/>
      <c r="H33" s="77"/>
      <c r="I33" s="77"/>
      <c r="J33" s="77"/>
      <c r="K33" s="77"/>
      <c r="L33" s="77"/>
      <c r="M33" s="78"/>
      <c r="N33" s="73"/>
      <c r="O33" s="74"/>
      <c r="P33" s="74"/>
      <c r="Q33" s="74"/>
      <c r="R33" s="74"/>
      <c r="S33" s="74"/>
      <c r="T33" s="74"/>
      <c r="U33" s="74"/>
      <c r="V33" s="74"/>
      <c r="W33" s="74"/>
      <c r="X33" s="74"/>
      <c r="Y33" s="74"/>
      <c r="Z33" s="74"/>
      <c r="AA33" s="74"/>
      <c r="AB33" s="74"/>
      <c r="AC33" s="74"/>
      <c r="AD33" s="74"/>
      <c r="AE33" s="74"/>
      <c r="AF33" s="74"/>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c r="DK33" s="73"/>
      <c r="DL33" s="73"/>
      <c r="DM33" s="73"/>
      <c r="DN33" s="73"/>
      <c r="DO33" s="73"/>
      <c r="DP33" s="73"/>
      <c r="DQ33" s="73"/>
      <c r="DR33" s="73"/>
      <c r="DS33" s="73"/>
      <c r="DT33" s="73"/>
      <c r="DU33" s="73"/>
      <c r="DV33" s="73"/>
      <c r="DW33" s="73"/>
      <c r="DX33" s="73"/>
      <c r="DY33" s="73"/>
      <c r="DZ33" s="73"/>
      <c r="EA33" s="73"/>
      <c r="EB33" s="73"/>
      <c r="EC33" s="73"/>
      <c r="ED33" s="73"/>
      <c r="EE33" s="73"/>
      <c r="EF33" s="73"/>
      <c r="EG33" s="73"/>
      <c r="EH33" s="73"/>
      <c r="EI33" s="73"/>
      <c r="EJ33" s="73"/>
      <c r="EK33" s="73"/>
      <c r="EL33" s="73"/>
      <c r="EM33" s="73"/>
      <c r="EN33" s="73"/>
      <c r="EO33" s="73"/>
      <c r="EP33" s="73"/>
      <c r="EQ33" s="73"/>
      <c r="ER33" s="73"/>
      <c r="ES33" s="73"/>
      <c r="ET33" s="73"/>
      <c r="EU33" s="73"/>
      <c r="EV33" s="73"/>
      <c r="EW33" s="73"/>
      <c r="EX33" s="73"/>
      <c r="EY33" s="73"/>
      <c r="EZ33" s="73"/>
      <c r="FA33" s="73"/>
      <c r="FB33" s="73"/>
      <c r="FC33" s="73"/>
      <c r="FD33" s="73"/>
      <c r="FE33" s="73"/>
      <c r="FF33" s="73"/>
      <c r="FG33" s="73"/>
      <c r="FH33" s="73"/>
      <c r="FI33" s="73"/>
      <c r="FJ33" s="73"/>
      <c r="FK33" s="73"/>
      <c r="FL33" s="73"/>
      <c r="FM33" s="73"/>
      <c r="FN33" s="73"/>
      <c r="FO33" s="73"/>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3"/>
      <c r="IG33" s="73"/>
      <c r="IH33" s="73"/>
      <c r="II33" s="73"/>
      <c r="IJ33" s="73"/>
      <c r="IK33" s="73"/>
      <c r="IL33" s="73"/>
      <c r="IM33" s="73"/>
      <c r="IN33" s="73"/>
      <c r="IO33" s="73"/>
      <c r="IP33" s="73"/>
      <c r="IQ33" s="73"/>
      <c r="IR33" s="73"/>
      <c r="IS33" s="73"/>
      <c r="IT33" s="73"/>
      <c r="IU33" s="73"/>
    </row>
    <row r="34" spans="1:255" x14ac:dyDescent="0.4">
      <c r="N34" s="3"/>
      <c r="O34" s="4"/>
      <c r="P34" s="4"/>
      <c r="Q34" s="4"/>
      <c r="R34" s="4"/>
      <c r="S34" s="4"/>
      <c r="T34" s="4"/>
      <c r="U34" s="4"/>
      <c r="V34" s="4"/>
      <c r="W34" s="4"/>
      <c r="X34" s="4"/>
      <c r="Y34" s="4"/>
      <c r="Z34" s="4"/>
      <c r="AA34" s="4"/>
      <c r="AB34" s="4"/>
      <c r="AC34" s="4"/>
      <c r="AD34" s="4"/>
      <c r="AE34" s="4"/>
      <c r="AF34" s="4"/>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row>
    <row r="35" spans="1:255" x14ac:dyDescent="0.4">
      <c r="N35" s="3"/>
      <c r="O35" s="4"/>
      <c r="P35" s="4"/>
      <c r="Q35" s="4"/>
      <c r="R35" s="4"/>
      <c r="S35" s="4"/>
      <c r="T35" s="4"/>
      <c r="U35" s="4"/>
      <c r="V35" s="4"/>
      <c r="W35" s="4"/>
      <c r="X35" s="4"/>
      <c r="Y35" s="4"/>
      <c r="Z35" s="4"/>
      <c r="AA35" s="4"/>
      <c r="AB35" s="4"/>
      <c r="AC35" s="4"/>
      <c r="AD35" s="4"/>
      <c r="AE35" s="4"/>
      <c r="AF35" s="4"/>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row>
    <row r="36" spans="1:255" ht="30" x14ac:dyDescent="0.5">
      <c r="J36" s="81"/>
      <c r="K36" s="81"/>
      <c r="N36" s="3"/>
      <c r="O36" s="4"/>
      <c r="P36" s="4"/>
      <c r="Q36" s="4"/>
      <c r="R36" s="4"/>
      <c r="S36" s="4"/>
      <c r="T36" s="4"/>
      <c r="U36" s="4"/>
      <c r="V36" s="4"/>
      <c r="W36" s="4"/>
      <c r="X36" s="4"/>
      <c r="Y36" s="4"/>
      <c r="Z36" s="4"/>
      <c r="AA36" s="4"/>
      <c r="AB36" s="4"/>
      <c r="AC36" s="4"/>
      <c r="AD36" s="4"/>
      <c r="AE36" s="4"/>
      <c r="AF36" s="4"/>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row>
    <row r="37" spans="1:255" ht="30" x14ac:dyDescent="0.5">
      <c r="J37" s="81"/>
      <c r="K37" s="81"/>
      <c r="N37" s="3"/>
      <c r="O37" s="4"/>
      <c r="P37" s="4"/>
      <c r="Q37" s="4"/>
      <c r="R37" s="4"/>
      <c r="S37" s="4"/>
      <c r="T37" s="4"/>
      <c r="U37" s="4"/>
      <c r="V37" s="4"/>
      <c r="W37" s="4"/>
      <c r="X37" s="4"/>
      <c r="Y37" s="4"/>
      <c r="Z37" s="4"/>
      <c r="AA37" s="4"/>
      <c r="AB37" s="4"/>
      <c r="AC37" s="4"/>
      <c r="AD37" s="4"/>
      <c r="AE37" s="4"/>
      <c r="AF37" s="4"/>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row>
    <row r="38" spans="1:255" ht="30" x14ac:dyDescent="0.5">
      <c r="J38" s="81"/>
      <c r="K38" s="81"/>
      <c r="N38" s="3"/>
      <c r="O38" s="4"/>
      <c r="P38" s="4"/>
      <c r="Q38" s="4"/>
      <c r="R38" s="4"/>
      <c r="S38" s="4"/>
      <c r="T38" s="4"/>
      <c r="U38" s="4"/>
      <c r="V38" s="4"/>
      <c r="W38" s="4"/>
      <c r="X38" s="4"/>
      <c r="Y38" s="4"/>
      <c r="Z38" s="4"/>
      <c r="AA38" s="4"/>
      <c r="AB38" s="4"/>
      <c r="AC38" s="4"/>
      <c r="AD38" s="4"/>
      <c r="AE38" s="4"/>
      <c r="AF38" s="4"/>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row>
    <row r="39" spans="1:255" ht="30" x14ac:dyDescent="0.5">
      <c r="J39" s="81"/>
      <c r="K39" s="81"/>
      <c r="N39" s="3"/>
      <c r="O39" s="4"/>
      <c r="P39" s="4"/>
      <c r="Q39" s="4"/>
      <c r="R39" s="4"/>
      <c r="S39" s="4"/>
      <c r="T39" s="4"/>
      <c r="U39" s="4"/>
      <c r="V39" s="4"/>
      <c r="W39" s="4"/>
      <c r="X39" s="4"/>
      <c r="Y39" s="4"/>
      <c r="Z39" s="4"/>
      <c r="AA39" s="4"/>
      <c r="AB39" s="4"/>
      <c r="AC39" s="4"/>
      <c r="AD39" s="4"/>
      <c r="AE39" s="4"/>
      <c r="AF39" s="4"/>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row>
    <row r="40" spans="1:255" ht="30" x14ac:dyDescent="0.5">
      <c r="J40" s="81"/>
      <c r="K40" s="81"/>
      <c r="N40" s="3"/>
      <c r="O40" s="4"/>
      <c r="P40" s="4"/>
      <c r="Q40" s="4"/>
      <c r="R40" s="4"/>
      <c r="S40" s="4"/>
      <c r="T40" s="4"/>
      <c r="U40" s="4"/>
      <c r="V40" s="4"/>
      <c r="W40" s="4"/>
      <c r="X40" s="4"/>
      <c r="Y40" s="4"/>
      <c r="Z40" s="4"/>
      <c r="AA40" s="4"/>
      <c r="AB40" s="4"/>
      <c r="AC40" s="4"/>
      <c r="AD40" s="4"/>
      <c r="AE40" s="4"/>
      <c r="AF40" s="4"/>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row>
    <row r="41" spans="1:255" ht="30" x14ac:dyDescent="0.5">
      <c r="J41" s="81"/>
      <c r="K41" s="81"/>
      <c r="N41" s="3"/>
      <c r="O41" s="4"/>
      <c r="P41" s="4"/>
      <c r="Q41" s="4"/>
      <c r="R41" s="4"/>
      <c r="S41" s="4"/>
      <c r="T41" s="4"/>
      <c r="U41" s="4"/>
      <c r="V41" s="4"/>
      <c r="W41" s="4"/>
      <c r="X41" s="4"/>
      <c r="Y41" s="4"/>
      <c r="Z41" s="4"/>
      <c r="AA41" s="4"/>
      <c r="AB41" s="4"/>
      <c r="AC41" s="4"/>
      <c r="AD41" s="4"/>
      <c r="AE41" s="4"/>
      <c r="AF41" s="4"/>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row>
    <row r="42" spans="1:255" ht="30" x14ac:dyDescent="0.5">
      <c r="J42" s="81"/>
      <c r="K42" s="81"/>
      <c r="N42" s="3"/>
      <c r="O42" s="4"/>
      <c r="P42" s="4"/>
      <c r="Q42" s="4"/>
      <c r="R42" s="4"/>
      <c r="S42" s="4"/>
      <c r="T42" s="4"/>
      <c r="U42" s="4"/>
      <c r="V42" s="4"/>
      <c r="W42" s="4"/>
      <c r="X42" s="4"/>
      <c r="Y42" s="4"/>
      <c r="Z42" s="4"/>
      <c r="AA42" s="4"/>
      <c r="AB42" s="4"/>
      <c r="AC42" s="4"/>
      <c r="AD42" s="4"/>
      <c r="AE42" s="4"/>
      <c r="AF42" s="4"/>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row>
    <row r="43" spans="1:255" ht="30" x14ac:dyDescent="0.5">
      <c r="J43" s="81"/>
      <c r="K43" s="81"/>
      <c r="N43" s="82"/>
      <c r="O43" s="83"/>
      <c r="P43" s="83"/>
      <c r="Q43" s="83"/>
      <c r="R43" s="83"/>
      <c r="S43" s="83"/>
      <c r="T43" s="83"/>
    </row>
    <row r="44" spans="1:255" ht="30" x14ac:dyDescent="0.5">
      <c r="J44" s="81"/>
      <c r="K44" s="81"/>
      <c r="N44" s="82"/>
      <c r="O44" s="83"/>
      <c r="P44" s="83"/>
      <c r="Q44" s="83"/>
      <c r="R44" s="83"/>
      <c r="S44" s="83"/>
      <c r="T44" s="83"/>
    </row>
    <row r="45" spans="1:255" ht="30" x14ac:dyDescent="0.5">
      <c r="J45" s="81"/>
      <c r="K45" s="81"/>
      <c r="N45" s="82"/>
      <c r="O45" s="83"/>
      <c r="P45" s="83"/>
      <c r="Q45" s="83"/>
      <c r="R45" s="83"/>
      <c r="S45" s="83"/>
      <c r="T45" s="83"/>
    </row>
    <row r="46" spans="1:255" ht="30" x14ac:dyDescent="0.5">
      <c r="J46" s="81"/>
      <c r="K46" s="81"/>
      <c r="N46" s="82"/>
      <c r="O46" s="83"/>
      <c r="P46" s="83"/>
      <c r="Q46" s="83"/>
      <c r="R46" s="83"/>
      <c r="S46" s="83"/>
      <c r="T46" s="83"/>
    </row>
    <row r="47" spans="1:255" ht="30" x14ac:dyDescent="0.5">
      <c r="J47" s="81"/>
      <c r="K47" s="81"/>
      <c r="N47" s="82"/>
      <c r="O47" s="83"/>
      <c r="P47" s="83"/>
      <c r="Q47" s="83"/>
      <c r="R47" s="83"/>
      <c r="S47" s="83"/>
      <c r="T47" s="83"/>
    </row>
    <row r="48" spans="1:255" ht="30" x14ac:dyDescent="0.5">
      <c r="J48" s="81"/>
      <c r="K48" s="81"/>
      <c r="N48" s="82"/>
      <c r="O48" s="83"/>
      <c r="P48" s="83"/>
      <c r="Q48" s="83"/>
      <c r="R48" s="83"/>
      <c r="S48" s="83"/>
      <c r="T48" s="83"/>
    </row>
    <row r="49" spans="10:20" ht="30" x14ac:dyDescent="0.5">
      <c r="J49" s="81"/>
      <c r="K49" s="81"/>
      <c r="N49" s="82"/>
      <c r="O49" s="83"/>
      <c r="P49" s="83"/>
      <c r="Q49" s="83"/>
      <c r="R49" s="83"/>
      <c r="S49" s="83"/>
      <c r="T49" s="83"/>
    </row>
    <row r="50" spans="10:20" ht="30" x14ac:dyDescent="0.5">
      <c r="J50" s="81"/>
      <c r="K50" s="81"/>
      <c r="N50" s="82"/>
      <c r="O50" s="83"/>
      <c r="P50" s="83"/>
      <c r="Q50" s="83"/>
      <c r="R50" s="83"/>
      <c r="S50" s="83"/>
      <c r="T50" s="83"/>
    </row>
    <row r="51" spans="10:20" ht="30" x14ac:dyDescent="0.5">
      <c r="J51" s="81"/>
      <c r="K51" s="81"/>
      <c r="N51" s="82"/>
      <c r="O51" s="83"/>
      <c r="P51" s="83"/>
      <c r="Q51" s="83"/>
      <c r="R51" s="83"/>
      <c r="S51" s="83"/>
      <c r="T51" s="83"/>
    </row>
    <row r="52" spans="10:20" ht="30" x14ac:dyDescent="0.5">
      <c r="J52" s="81"/>
      <c r="K52" s="81"/>
      <c r="N52" s="82"/>
      <c r="O52" s="83"/>
      <c r="P52" s="83"/>
      <c r="Q52" s="83"/>
      <c r="R52" s="83"/>
      <c r="S52" s="83"/>
      <c r="T52" s="83"/>
    </row>
    <row r="53" spans="10:20" ht="30" x14ac:dyDescent="0.5">
      <c r="J53" s="81"/>
      <c r="K53" s="81"/>
      <c r="N53" s="82"/>
      <c r="O53" s="83"/>
      <c r="P53" s="83"/>
      <c r="Q53" s="83"/>
      <c r="R53" s="83"/>
      <c r="S53" s="83"/>
      <c r="T53" s="83"/>
    </row>
    <row r="54" spans="10:20" ht="30" x14ac:dyDescent="0.5">
      <c r="J54" s="81"/>
      <c r="K54" s="81"/>
      <c r="N54" s="82"/>
      <c r="O54" s="83"/>
      <c r="P54" s="83"/>
      <c r="Q54" s="83"/>
      <c r="R54" s="83"/>
      <c r="S54" s="83"/>
      <c r="T54" s="83"/>
    </row>
    <row r="55" spans="10:20" ht="30" x14ac:dyDescent="0.5">
      <c r="J55" s="81"/>
      <c r="K55" s="81"/>
      <c r="N55" s="82"/>
      <c r="O55" s="83"/>
      <c r="P55" s="83"/>
      <c r="Q55" s="83"/>
      <c r="R55" s="83"/>
      <c r="S55" s="83"/>
      <c r="T55" s="83"/>
    </row>
    <row r="56" spans="10:20" ht="30" x14ac:dyDescent="0.5">
      <c r="J56" s="81"/>
      <c r="K56" s="81"/>
      <c r="N56" s="82"/>
      <c r="O56" s="83"/>
      <c r="P56" s="83"/>
      <c r="Q56" s="83"/>
      <c r="R56" s="83"/>
      <c r="S56" s="83"/>
      <c r="T56" s="83"/>
    </row>
    <row r="57" spans="10:20" ht="30" x14ac:dyDescent="0.5">
      <c r="J57" s="81"/>
      <c r="K57" s="81"/>
      <c r="N57" s="82"/>
      <c r="O57" s="83"/>
      <c r="P57" s="83"/>
      <c r="Q57" s="83"/>
      <c r="R57" s="83"/>
      <c r="S57" s="83"/>
      <c r="T57" s="83"/>
    </row>
    <row r="58" spans="10:20" ht="30" x14ac:dyDescent="0.5">
      <c r="J58" s="81"/>
      <c r="K58" s="81"/>
      <c r="N58" s="82"/>
      <c r="O58" s="83"/>
      <c r="P58" s="83"/>
      <c r="Q58" s="83"/>
      <c r="R58" s="83"/>
      <c r="S58" s="83"/>
      <c r="T58" s="83"/>
    </row>
    <row r="59" spans="10:20" ht="30" x14ac:dyDescent="0.5">
      <c r="J59" s="81"/>
      <c r="K59" s="81"/>
      <c r="N59" s="82"/>
      <c r="O59" s="83"/>
      <c r="P59" s="83"/>
      <c r="Q59" s="83"/>
      <c r="R59" s="83"/>
      <c r="S59" s="83"/>
      <c r="T59" s="83"/>
    </row>
    <row r="60" spans="10:20" ht="30" x14ac:dyDescent="0.5">
      <c r="J60" s="81"/>
      <c r="K60" s="81"/>
      <c r="N60" s="82"/>
      <c r="O60" s="83"/>
      <c r="P60" s="83"/>
      <c r="Q60" s="83"/>
      <c r="R60" s="83"/>
      <c r="S60" s="83"/>
      <c r="T60" s="83"/>
    </row>
    <row r="61" spans="10:20" ht="30" x14ac:dyDescent="0.5">
      <c r="J61" s="81"/>
      <c r="K61" s="81"/>
      <c r="N61" s="82"/>
      <c r="O61" s="83"/>
      <c r="P61" s="83"/>
      <c r="Q61" s="83"/>
      <c r="R61" s="83"/>
      <c r="S61" s="83"/>
      <c r="T61" s="83"/>
    </row>
    <row r="62" spans="10:20" ht="30" x14ac:dyDescent="0.5">
      <c r="J62" s="81"/>
      <c r="K62" s="81"/>
      <c r="N62" s="82"/>
      <c r="O62" s="83"/>
      <c r="P62" s="83"/>
      <c r="Q62" s="83"/>
      <c r="R62" s="83"/>
      <c r="S62" s="83"/>
      <c r="T62" s="83"/>
    </row>
    <row r="63" spans="10:20" ht="30" x14ac:dyDescent="0.5">
      <c r="J63" s="81"/>
      <c r="K63" s="81"/>
      <c r="N63" s="82"/>
      <c r="O63" s="83"/>
      <c r="P63" s="83"/>
      <c r="Q63" s="83"/>
      <c r="R63" s="83"/>
      <c r="S63" s="83"/>
      <c r="T63" s="83"/>
    </row>
    <row r="64" spans="10:20" ht="30" x14ac:dyDescent="0.5">
      <c r="J64" s="81"/>
      <c r="K64" s="81"/>
      <c r="N64" s="82"/>
      <c r="O64" s="83"/>
      <c r="P64" s="83"/>
      <c r="Q64" s="83"/>
      <c r="R64" s="83"/>
      <c r="S64" s="83"/>
      <c r="T64" s="83"/>
    </row>
    <row r="65" spans="10:20" ht="30" x14ac:dyDescent="0.5">
      <c r="J65" s="81"/>
      <c r="K65" s="81"/>
      <c r="N65" s="82"/>
      <c r="O65" s="83"/>
      <c r="P65" s="83"/>
      <c r="Q65" s="83"/>
      <c r="R65" s="83"/>
      <c r="S65" s="83"/>
      <c r="T65" s="83"/>
    </row>
    <row r="66" spans="10:20" ht="30" x14ac:dyDescent="0.5">
      <c r="J66" s="81"/>
      <c r="K66" s="81"/>
      <c r="N66" s="82"/>
      <c r="O66" s="83"/>
      <c r="P66" s="83"/>
      <c r="Q66" s="83"/>
      <c r="R66" s="83"/>
      <c r="S66" s="83"/>
      <c r="T66" s="83"/>
    </row>
    <row r="67" spans="10:20" ht="30" x14ac:dyDescent="0.5">
      <c r="J67" s="81"/>
      <c r="K67" s="81"/>
      <c r="N67" s="82"/>
      <c r="O67" s="83"/>
      <c r="P67" s="83"/>
      <c r="Q67" s="83"/>
      <c r="R67" s="83"/>
      <c r="S67" s="83"/>
      <c r="T67" s="83"/>
    </row>
    <row r="68" spans="10:20" ht="30" x14ac:dyDescent="0.5">
      <c r="J68" s="81"/>
      <c r="K68" s="81"/>
      <c r="N68" s="82"/>
      <c r="O68" s="83"/>
      <c r="P68" s="83"/>
      <c r="Q68" s="83"/>
      <c r="R68" s="83"/>
      <c r="S68" s="83"/>
      <c r="T68" s="83"/>
    </row>
    <row r="69" spans="10:20" ht="30" x14ac:dyDescent="0.5">
      <c r="J69" s="81"/>
      <c r="K69" s="81"/>
      <c r="N69" s="82"/>
      <c r="O69" s="83"/>
      <c r="P69" s="83"/>
      <c r="Q69" s="83"/>
      <c r="R69" s="83"/>
      <c r="S69" s="83"/>
      <c r="T69" s="83"/>
    </row>
    <row r="70" spans="10:20" ht="30" x14ac:dyDescent="0.5">
      <c r="J70" s="81"/>
      <c r="K70" s="81"/>
      <c r="N70" s="82"/>
      <c r="O70" s="83"/>
      <c r="P70" s="83"/>
      <c r="Q70" s="83"/>
      <c r="R70" s="83"/>
      <c r="S70" s="83"/>
      <c r="T70" s="83"/>
    </row>
    <row r="71" spans="10:20" ht="30" x14ac:dyDescent="0.5">
      <c r="J71" s="81"/>
      <c r="K71" s="81"/>
      <c r="N71" s="82"/>
      <c r="O71" s="83"/>
      <c r="P71" s="83"/>
      <c r="Q71" s="83"/>
      <c r="R71" s="83"/>
      <c r="S71" s="83"/>
      <c r="T71" s="83"/>
    </row>
    <row r="72" spans="10:20" ht="30" x14ac:dyDescent="0.5">
      <c r="J72" s="81"/>
      <c r="K72" s="81"/>
      <c r="N72" s="82"/>
      <c r="O72" s="83"/>
      <c r="P72" s="83"/>
      <c r="Q72" s="83"/>
      <c r="R72" s="83"/>
      <c r="S72" s="83"/>
      <c r="T72" s="83"/>
    </row>
    <row r="73" spans="10:20" ht="30" x14ac:dyDescent="0.5">
      <c r="J73" s="81"/>
      <c r="K73" s="81"/>
      <c r="N73" s="82"/>
      <c r="O73" s="83"/>
      <c r="P73" s="83"/>
      <c r="Q73" s="83"/>
      <c r="R73" s="83"/>
      <c r="S73" s="83"/>
      <c r="T73" s="83"/>
    </row>
    <row r="74" spans="10:20" ht="30" x14ac:dyDescent="0.5">
      <c r="J74" s="81"/>
      <c r="K74" s="81"/>
      <c r="N74" s="82"/>
      <c r="O74" s="83"/>
      <c r="P74" s="83"/>
      <c r="Q74" s="83"/>
      <c r="R74" s="83"/>
      <c r="S74" s="83"/>
      <c r="T74" s="83"/>
    </row>
    <row r="75" spans="10:20" ht="30" x14ac:dyDescent="0.5">
      <c r="J75" s="81"/>
      <c r="K75" s="81"/>
      <c r="N75" s="82"/>
      <c r="O75" s="83"/>
      <c r="P75" s="83"/>
      <c r="Q75" s="83"/>
      <c r="R75" s="83"/>
      <c r="S75" s="83"/>
      <c r="T75" s="83"/>
    </row>
    <row r="76" spans="10:20" ht="30" x14ac:dyDescent="0.5">
      <c r="J76" s="81"/>
      <c r="K76" s="81"/>
      <c r="N76" s="82"/>
      <c r="O76" s="83"/>
      <c r="P76" s="83"/>
      <c r="Q76" s="83"/>
      <c r="R76" s="83"/>
      <c r="S76" s="83"/>
      <c r="T76" s="83"/>
    </row>
    <row r="77" spans="10:20" ht="30" x14ac:dyDescent="0.5">
      <c r="J77" s="81"/>
      <c r="K77" s="81"/>
      <c r="N77" s="82"/>
      <c r="O77" s="83"/>
      <c r="P77" s="83"/>
      <c r="Q77" s="83"/>
      <c r="R77" s="83"/>
      <c r="S77" s="83"/>
      <c r="T77" s="83"/>
    </row>
    <row r="78" spans="10:20" ht="30" x14ac:dyDescent="0.5">
      <c r="J78" s="81"/>
      <c r="K78" s="81"/>
      <c r="N78" s="82"/>
      <c r="O78" s="83"/>
      <c r="P78" s="83"/>
      <c r="Q78" s="83"/>
      <c r="R78" s="83"/>
      <c r="S78" s="83"/>
      <c r="T78" s="83"/>
    </row>
    <row r="79" spans="10:20" ht="30" x14ac:dyDescent="0.5">
      <c r="J79" s="81"/>
      <c r="K79" s="81"/>
      <c r="N79" s="82"/>
      <c r="O79" s="83"/>
      <c r="P79" s="83"/>
      <c r="Q79" s="83"/>
      <c r="R79" s="83"/>
      <c r="S79" s="83"/>
      <c r="T79" s="83"/>
    </row>
    <row r="80" spans="10:20" ht="30" x14ac:dyDescent="0.5">
      <c r="J80" s="81"/>
      <c r="K80" s="81"/>
      <c r="N80" s="82"/>
      <c r="O80" s="83"/>
      <c r="P80" s="83"/>
      <c r="Q80" s="83"/>
      <c r="R80" s="83"/>
      <c r="S80" s="83"/>
      <c r="T80" s="83"/>
    </row>
    <row r="81" spans="10:20" ht="30" x14ac:dyDescent="0.5">
      <c r="J81" s="81"/>
      <c r="K81" s="81"/>
      <c r="N81" s="82"/>
      <c r="O81" s="83"/>
      <c r="P81" s="83"/>
      <c r="Q81" s="83"/>
      <c r="R81" s="83"/>
      <c r="S81" s="83"/>
      <c r="T81" s="83"/>
    </row>
    <row r="82" spans="10:20" ht="30" x14ac:dyDescent="0.5">
      <c r="J82" s="81"/>
      <c r="K82" s="81"/>
      <c r="N82" s="82"/>
      <c r="O82" s="83"/>
      <c r="P82" s="83"/>
      <c r="Q82" s="83"/>
      <c r="R82" s="83"/>
      <c r="S82" s="83"/>
      <c r="T82" s="83"/>
    </row>
    <row r="83" spans="10:20" ht="30" x14ac:dyDescent="0.5">
      <c r="J83" s="81"/>
      <c r="K83" s="81"/>
      <c r="N83" s="82"/>
      <c r="O83" s="83"/>
      <c r="P83" s="83"/>
      <c r="Q83" s="83"/>
      <c r="R83" s="83"/>
      <c r="S83" s="83"/>
      <c r="T83" s="83"/>
    </row>
    <row r="84" spans="10:20" ht="30" x14ac:dyDescent="0.5">
      <c r="J84" s="81"/>
      <c r="K84" s="84"/>
      <c r="N84" s="82"/>
      <c r="O84" s="83"/>
      <c r="P84" s="83"/>
      <c r="Q84" s="83"/>
      <c r="R84" s="83"/>
      <c r="S84" s="83"/>
      <c r="T84" s="83"/>
    </row>
    <row r="85" spans="10:20" ht="30" x14ac:dyDescent="0.5">
      <c r="J85" s="81"/>
      <c r="K85" s="81"/>
      <c r="N85" s="82"/>
      <c r="O85" s="83"/>
      <c r="P85" s="83"/>
      <c r="Q85" s="83"/>
      <c r="R85" s="83"/>
      <c r="S85" s="83"/>
      <c r="T85" s="83"/>
    </row>
    <row r="86" spans="10:20" ht="30" x14ac:dyDescent="0.5">
      <c r="J86" s="81"/>
      <c r="K86" s="81"/>
      <c r="N86" s="82"/>
      <c r="O86" s="83"/>
      <c r="P86" s="83"/>
      <c r="Q86" s="83"/>
      <c r="R86" s="83"/>
      <c r="S86" s="83"/>
      <c r="T86" s="83"/>
    </row>
    <row r="87" spans="10:20" ht="30" x14ac:dyDescent="0.5">
      <c r="J87" s="81"/>
      <c r="K87" s="81"/>
      <c r="N87" s="82"/>
      <c r="O87" s="83"/>
      <c r="P87" s="83"/>
      <c r="Q87" s="83"/>
      <c r="R87" s="83"/>
      <c r="S87" s="83"/>
      <c r="T87" s="83"/>
    </row>
    <row r="88" spans="10:20" ht="30" x14ac:dyDescent="0.5">
      <c r="J88" s="81"/>
      <c r="K88" s="81"/>
      <c r="N88" s="82"/>
      <c r="O88" s="83"/>
      <c r="P88" s="83"/>
      <c r="Q88" s="83"/>
      <c r="R88" s="83"/>
      <c r="S88" s="83"/>
      <c r="T88" s="83"/>
    </row>
    <row r="89" spans="10:20" ht="30" x14ac:dyDescent="0.5">
      <c r="J89" s="81"/>
      <c r="K89" s="81"/>
      <c r="N89" s="82"/>
      <c r="O89" s="83"/>
      <c r="P89" s="83"/>
      <c r="Q89" s="83"/>
      <c r="R89" s="83"/>
      <c r="S89" s="83"/>
      <c r="T89" s="83"/>
    </row>
    <row r="90" spans="10:20" ht="30" x14ac:dyDescent="0.5">
      <c r="J90" s="81"/>
      <c r="K90" s="81"/>
      <c r="N90" s="82"/>
      <c r="O90" s="83"/>
      <c r="P90" s="83"/>
      <c r="Q90" s="83"/>
      <c r="R90" s="83"/>
      <c r="S90" s="83"/>
      <c r="T90" s="83"/>
    </row>
    <row r="91" spans="10:20" ht="30" x14ac:dyDescent="0.5">
      <c r="J91" s="81"/>
      <c r="K91" s="81"/>
      <c r="N91" s="82"/>
      <c r="O91" s="83"/>
      <c r="P91" s="83"/>
      <c r="Q91" s="83"/>
      <c r="R91" s="83"/>
      <c r="S91" s="83"/>
      <c r="T91" s="83"/>
    </row>
    <row r="92" spans="10:20" ht="30" x14ac:dyDescent="0.5">
      <c r="J92" s="81"/>
      <c r="K92" s="81"/>
      <c r="N92" s="82"/>
      <c r="O92" s="83"/>
      <c r="P92" s="83"/>
      <c r="Q92" s="83"/>
      <c r="R92" s="83"/>
      <c r="S92" s="83"/>
      <c r="T92" s="83"/>
    </row>
    <row r="93" spans="10:20" ht="30" x14ac:dyDescent="0.5">
      <c r="J93" s="81"/>
      <c r="K93" s="81"/>
      <c r="N93" s="82"/>
      <c r="O93" s="83"/>
      <c r="P93" s="83"/>
      <c r="Q93" s="83"/>
      <c r="R93" s="83"/>
      <c r="S93" s="83"/>
      <c r="T93" s="83"/>
    </row>
    <row r="94" spans="10:20" ht="30" x14ac:dyDescent="0.5">
      <c r="J94" s="81"/>
      <c r="K94" s="81"/>
      <c r="N94" s="82"/>
      <c r="O94" s="83"/>
      <c r="P94" s="83"/>
      <c r="Q94" s="83"/>
      <c r="R94" s="83"/>
      <c r="S94" s="83"/>
      <c r="T94" s="83"/>
    </row>
    <row r="95" spans="10:20" ht="30" x14ac:dyDescent="0.5">
      <c r="J95" s="81"/>
      <c r="K95" s="81"/>
      <c r="N95" s="82"/>
      <c r="O95" s="83"/>
      <c r="P95" s="83"/>
      <c r="Q95" s="83"/>
      <c r="R95" s="83"/>
      <c r="S95" s="83"/>
      <c r="T95" s="83"/>
    </row>
    <row r="96" spans="10:20" ht="30" x14ac:dyDescent="0.5">
      <c r="J96" s="81"/>
      <c r="K96" s="81"/>
      <c r="N96" s="82"/>
      <c r="O96" s="83"/>
      <c r="P96" s="83"/>
      <c r="Q96" s="83"/>
      <c r="R96" s="83"/>
      <c r="S96" s="83"/>
      <c r="T96" s="83"/>
    </row>
    <row r="97" spans="10:20" ht="30" x14ac:dyDescent="0.5">
      <c r="J97" s="81"/>
      <c r="K97" s="81"/>
      <c r="N97" s="82"/>
      <c r="O97" s="83"/>
      <c r="P97" s="83"/>
      <c r="Q97" s="83"/>
      <c r="R97" s="83"/>
      <c r="S97" s="83"/>
      <c r="T97" s="83"/>
    </row>
    <row r="98" spans="10:20" ht="30" x14ac:dyDescent="0.5">
      <c r="J98" s="81"/>
      <c r="K98" s="81"/>
      <c r="N98" s="82"/>
      <c r="O98" s="83"/>
      <c r="P98" s="83"/>
      <c r="Q98" s="83"/>
      <c r="R98" s="83"/>
      <c r="S98" s="83"/>
      <c r="T98" s="83"/>
    </row>
    <row r="99" spans="10:20" ht="30" x14ac:dyDescent="0.5">
      <c r="J99" s="81"/>
      <c r="K99" s="81"/>
      <c r="N99" s="82"/>
      <c r="O99" s="83"/>
      <c r="P99" s="83"/>
      <c r="Q99" s="83"/>
      <c r="R99" s="83"/>
      <c r="S99" s="83"/>
      <c r="T99" s="83"/>
    </row>
    <row r="100" spans="10:20" ht="30" x14ac:dyDescent="0.5">
      <c r="J100" s="81"/>
      <c r="K100" s="81"/>
      <c r="N100" s="82"/>
      <c r="O100" s="83"/>
      <c r="P100" s="83"/>
      <c r="Q100" s="83"/>
      <c r="R100" s="83"/>
      <c r="S100" s="83"/>
      <c r="T100" s="83"/>
    </row>
    <row r="101" spans="10:20" ht="30" x14ac:dyDescent="0.5">
      <c r="J101" s="81"/>
      <c r="K101" s="81"/>
      <c r="N101" s="82"/>
      <c r="O101" s="83"/>
      <c r="P101" s="83"/>
      <c r="Q101" s="83"/>
      <c r="R101" s="83"/>
      <c r="S101" s="83"/>
      <c r="T101" s="83"/>
    </row>
    <row r="102" spans="10:20" ht="30" x14ac:dyDescent="0.5">
      <c r="J102" s="81"/>
      <c r="K102" s="81"/>
      <c r="N102" s="82"/>
      <c r="O102" s="83"/>
      <c r="P102" s="83"/>
      <c r="Q102" s="83"/>
      <c r="R102" s="83"/>
      <c r="S102" s="83"/>
      <c r="T102" s="83"/>
    </row>
    <row r="103" spans="10:20" ht="30" x14ac:dyDescent="0.5">
      <c r="J103" s="81"/>
      <c r="K103" s="81"/>
      <c r="N103" s="82"/>
      <c r="O103" s="83"/>
      <c r="P103" s="83"/>
      <c r="Q103" s="83"/>
      <c r="R103" s="83"/>
      <c r="S103" s="83"/>
      <c r="T103" s="83"/>
    </row>
    <row r="104" spans="10:20" ht="30" x14ac:dyDescent="0.5">
      <c r="J104" s="81"/>
      <c r="K104" s="81"/>
      <c r="N104" s="82"/>
      <c r="O104" s="83"/>
      <c r="P104" s="83"/>
      <c r="Q104" s="83"/>
      <c r="R104" s="83"/>
      <c r="S104" s="83"/>
      <c r="T104" s="83"/>
    </row>
    <row r="105" spans="10:20" ht="30" x14ac:dyDescent="0.5">
      <c r="J105" s="81"/>
      <c r="K105" s="81"/>
      <c r="N105" s="82"/>
      <c r="O105" s="83"/>
      <c r="P105" s="83"/>
      <c r="Q105" s="83"/>
      <c r="R105" s="83"/>
      <c r="S105" s="83"/>
      <c r="T105" s="83"/>
    </row>
    <row r="106" spans="10:20" ht="30" x14ac:dyDescent="0.5">
      <c r="J106" s="81"/>
      <c r="K106" s="81"/>
      <c r="N106" s="82"/>
      <c r="O106" s="83"/>
      <c r="P106" s="83"/>
      <c r="Q106" s="83"/>
      <c r="R106" s="83"/>
      <c r="S106" s="83"/>
      <c r="T106" s="83"/>
    </row>
    <row r="107" spans="10:20" ht="30" x14ac:dyDescent="0.5">
      <c r="J107" s="81"/>
      <c r="K107" s="81"/>
      <c r="N107" s="82"/>
      <c r="O107" s="83"/>
      <c r="P107" s="83"/>
      <c r="Q107" s="83"/>
      <c r="R107" s="83"/>
      <c r="S107" s="83"/>
      <c r="T107" s="83"/>
    </row>
    <row r="108" spans="10:20" ht="30" x14ac:dyDescent="0.5">
      <c r="J108" s="81"/>
      <c r="K108" s="81"/>
      <c r="N108" s="82"/>
      <c r="O108" s="83"/>
      <c r="P108" s="83"/>
      <c r="Q108" s="83"/>
      <c r="R108" s="83"/>
      <c r="S108" s="83"/>
      <c r="T108" s="83"/>
    </row>
    <row r="109" spans="10:20" ht="30" x14ac:dyDescent="0.5">
      <c r="J109" s="81"/>
      <c r="K109" s="81"/>
      <c r="N109" s="82"/>
      <c r="O109" s="83"/>
      <c r="P109" s="83"/>
      <c r="Q109" s="83"/>
      <c r="R109" s="83"/>
      <c r="S109" s="83"/>
      <c r="T109" s="83"/>
    </row>
    <row r="110" spans="10:20" ht="30" x14ac:dyDescent="0.5">
      <c r="J110" s="81"/>
      <c r="K110" s="81"/>
      <c r="N110" s="82"/>
      <c r="O110" s="83"/>
      <c r="P110" s="83"/>
      <c r="Q110" s="83"/>
      <c r="R110" s="83"/>
      <c r="S110" s="83"/>
      <c r="T110" s="83"/>
    </row>
    <row r="111" spans="10:20" ht="30" x14ac:dyDescent="0.5">
      <c r="J111" s="81"/>
      <c r="K111" s="81"/>
      <c r="N111" s="82"/>
      <c r="O111" s="83"/>
      <c r="P111" s="83"/>
      <c r="Q111" s="83"/>
      <c r="R111" s="83"/>
      <c r="S111" s="83"/>
      <c r="T111" s="83"/>
    </row>
    <row r="112" spans="10:20" ht="30" x14ac:dyDescent="0.5">
      <c r="J112" s="81"/>
      <c r="K112" s="81"/>
      <c r="N112" s="82"/>
      <c r="O112" s="83"/>
      <c r="P112" s="83"/>
      <c r="Q112" s="83"/>
      <c r="R112" s="83"/>
      <c r="S112" s="83"/>
      <c r="T112" s="83"/>
    </row>
    <row r="113" spans="10:20" ht="30" x14ac:dyDescent="0.5">
      <c r="J113" s="81"/>
      <c r="K113" s="81"/>
      <c r="N113" s="82"/>
      <c r="O113" s="83"/>
      <c r="P113" s="83"/>
      <c r="Q113" s="83"/>
      <c r="R113" s="83"/>
      <c r="S113" s="83"/>
      <c r="T113" s="83"/>
    </row>
    <row r="114" spans="10:20" ht="30" x14ac:dyDescent="0.5">
      <c r="J114" s="81"/>
      <c r="K114" s="81"/>
      <c r="N114" s="82"/>
      <c r="O114" s="83"/>
      <c r="P114" s="83"/>
      <c r="Q114" s="83"/>
      <c r="R114" s="83"/>
      <c r="S114" s="83"/>
      <c r="T114" s="83"/>
    </row>
    <row r="115" spans="10:20" ht="30" x14ac:dyDescent="0.5">
      <c r="J115" s="81"/>
      <c r="K115" s="81"/>
      <c r="N115" s="82"/>
      <c r="O115" s="83"/>
      <c r="P115" s="83"/>
      <c r="Q115" s="83"/>
      <c r="R115" s="83"/>
      <c r="S115" s="83"/>
      <c r="T115" s="83"/>
    </row>
    <row r="116" spans="10:20" ht="30" x14ac:dyDescent="0.5">
      <c r="J116" s="81"/>
      <c r="K116" s="81"/>
      <c r="N116" s="82"/>
      <c r="O116" s="83"/>
      <c r="P116" s="83"/>
      <c r="Q116" s="83"/>
      <c r="R116" s="83"/>
      <c r="S116" s="83"/>
      <c r="T116" s="83"/>
    </row>
    <row r="117" spans="10:20" ht="30" x14ac:dyDescent="0.5">
      <c r="J117" s="81"/>
      <c r="K117" s="81"/>
      <c r="N117" s="82"/>
      <c r="O117" s="83"/>
      <c r="P117" s="83"/>
      <c r="Q117" s="83"/>
      <c r="R117" s="83"/>
      <c r="S117" s="83"/>
      <c r="T117" s="83"/>
    </row>
    <row r="118" spans="10:20" ht="30" x14ac:dyDescent="0.5">
      <c r="J118" s="81"/>
      <c r="K118" s="81"/>
      <c r="N118" s="82"/>
      <c r="O118" s="83"/>
      <c r="P118" s="83"/>
      <c r="Q118" s="83"/>
      <c r="R118" s="83"/>
      <c r="S118" s="83"/>
      <c r="T118" s="83"/>
    </row>
    <row r="119" spans="10:20" ht="30" x14ac:dyDescent="0.5">
      <c r="J119" s="81"/>
      <c r="K119" s="81"/>
      <c r="N119" s="82"/>
      <c r="O119" s="83"/>
      <c r="P119" s="83"/>
      <c r="Q119" s="83"/>
      <c r="R119" s="83"/>
      <c r="S119" s="83"/>
      <c r="T119" s="83"/>
    </row>
    <row r="120" spans="10:20" ht="30" x14ac:dyDescent="0.5">
      <c r="J120" s="81"/>
      <c r="K120" s="81"/>
      <c r="N120" s="82"/>
      <c r="O120" s="83"/>
      <c r="P120" s="83"/>
      <c r="Q120" s="83"/>
      <c r="R120" s="83"/>
      <c r="S120" s="83"/>
      <c r="T120" s="83"/>
    </row>
    <row r="121" spans="10:20" ht="30" x14ac:dyDescent="0.5">
      <c r="J121" s="81"/>
      <c r="K121" s="81"/>
      <c r="N121" s="82"/>
      <c r="O121" s="83"/>
      <c r="P121" s="83"/>
      <c r="Q121" s="83"/>
      <c r="R121" s="83"/>
      <c r="S121" s="83"/>
      <c r="T121" s="83"/>
    </row>
    <row r="122" spans="10:20" ht="30" x14ac:dyDescent="0.5">
      <c r="J122" s="81"/>
      <c r="K122" s="81"/>
      <c r="N122" s="82"/>
      <c r="O122" s="83"/>
      <c r="P122" s="83"/>
      <c r="Q122" s="83"/>
      <c r="R122" s="83"/>
      <c r="S122" s="83"/>
      <c r="T122" s="83"/>
    </row>
    <row r="123" spans="10:20" ht="30" x14ac:dyDescent="0.5">
      <c r="J123" s="81"/>
      <c r="K123" s="81"/>
      <c r="N123" s="82"/>
      <c r="O123" s="83"/>
      <c r="P123" s="83"/>
      <c r="Q123" s="83"/>
      <c r="R123" s="83"/>
      <c r="S123" s="83"/>
      <c r="T123" s="83"/>
    </row>
    <row r="124" spans="10:20" ht="30" x14ac:dyDescent="0.5">
      <c r="J124" s="81"/>
      <c r="K124" s="81"/>
      <c r="N124" s="82"/>
      <c r="O124" s="83"/>
      <c r="P124" s="83"/>
      <c r="Q124" s="83"/>
      <c r="R124" s="83"/>
      <c r="S124" s="83"/>
      <c r="T124" s="83"/>
    </row>
    <row r="125" spans="10:20" ht="30" x14ac:dyDescent="0.5">
      <c r="J125" s="81"/>
      <c r="K125" s="81"/>
      <c r="N125" s="82"/>
      <c r="O125" s="83"/>
      <c r="P125" s="83"/>
      <c r="Q125" s="83"/>
      <c r="R125" s="83"/>
      <c r="S125" s="83"/>
      <c r="T125" s="83"/>
    </row>
    <row r="126" spans="10:20" ht="30" x14ac:dyDescent="0.5">
      <c r="J126" s="81"/>
      <c r="K126" s="81"/>
      <c r="N126" s="82"/>
      <c r="O126" s="83"/>
      <c r="P126" s="83"/>
      <c r="Q126" s="83"/>
      <c r="R126" s="83"/>
      <c r="S126" s="83"/>
      <c r="T126" s="83"/>
    </row>
    <row r="127" spans="10:20" ht="30" x14ac:dyDescent="0.5">
      <c r="J127" s="81"/>
      <c r="K127" s="81"/>
      <c r="N127" s="82"/>
      <c r="O127" s="83"/>
      <c r="P127" s="83"/>
      <c r="Q127" s="83"/>
      <c r="R127" s="83"/>
      <c r="S127" s="83"/>
      <c r="T127" s="83"/>
    </row>
    <row r="128" spans="10:20" ht="30" x14ac:dyDescent="0.5">
      <c r="J128" s="81"/>
      <c r="K128" s="81"/>
      <c r="N128" s="82"/>
      <c r="O128" s="83"/>
      <c r="P128" s="83"/>
      <c r="Q128" s="83"/>
      <c r="R128" s="83"/>
      <c r="S128" s="83"/>
      <c r="T128" s="83"/>
    </row>
    <row r="129" spans="10:20" ht="30" x14ac:dyDescent="0.5">
      <c r="J129" s="81"/>
      <c r="K129" s="81"/>
      <c r="N129" s="82"/>
      <c r="O129" s="83"/>
      <c r="P129" s="83"/>
      <c r="Q129" s="83"/>
      <c r="R129" s="83"/>
      <c r="S129" s="83"/>
      <c r="T129" s="83"/>
    </row>
    <row r="130" spans="10:20" ht="30" x14ac:dyDescent="0.5">
      <c r="J130" s="81"/>
      <c r="K130" s="81"/>
      <c r="N130" s="82"/>
      <c r="O130" s="83"/>
      <c r="P130" s="83"/>
      <c r="Q130" s="83"/>
      <c r="R130" s="83"/>
      <c r="S130" s="83"/>
      <c r="T130" s="83"/>
    </row>
    <row r="131" spans="10:20" ht="30" x14ac:dyDescent="0.5">
      <c r="J131" s="81"/>
      <c r="K131" s="81"/>
      <c r="N131" s="82"/>
      <c r="O131" s="83"/>
      <c r="P131" s="83"/>
      <c r="Q131" s="83"/>
      <c r="R131" s="83"/>
      <c r="S131" s="83"/>
      <c r="T131" s="83"/>
    </row>
    <row r="132" spans="10:20" ht="30" x14ac:dyDescent="0.5">
      <c r="J132" s="81"/>
      <c r="K132" s="81"/>
      <c r="N132" s="82"/>
      <c r="O132" s="83"/>
      <c r="P132" s="83"/>
      <c r="Q132" s="83"/>
      <c r="R132" s="83"/>
      <c r="S132" s="83"/>
      <c r="T132" s="83"/>
    </row>
    <row r="133" spans="10:20" ht="30" x14ac:dyDescent="0.5">
      <c r="J133" s="81"/>
      <c r="K133" s="81"/>
      <c r="N133" s="82"/>
      <c r="O133" s="83"/>
      <c r="P133" s="83"/>
      <c r="Q133" s="83"/>
      <c r="R133" s="83"/>
      <c r="S133" s="83"/>
      <c r="T133" s="83"/>
    </row>
    <row r="134" spans="10:20" ht="30" x14ac:dyDescent="0.5">
      <c r="J134" s="81"/>
      <c r="K134" s="81"/>
      <c r="N134" s="82"/>
      <c r="O134" s="83"/>
      <c r="P134" s="83"/>
      <c r="Q134" s="83"/>
      <c r="R134" s="83"/>
      <c r="S134" s="83"/>
      <c r="T134" s="83"/>
    </row>
    <row r="135" spans="10:20" ht="30" x14ac:dyDescent="0.5">
      <c r="J135" s="81"/>
      <c r="K135" s="81"/>
      <c r="N135" s="82"/>
      <c r="O135" s="83"/>
      <c r="P135" s="83"/>
      <c r="Q135" s="83"/>
      <c r="R135" s="83"/>
      <c r="S135" s="83"/>
      <c r="T135" s="83"/>
    </row>
    <row r="136" spans="10:20" ht="30" x14ac:dyDescent="0.5">
      <c r="J136" s="81"/>
      <c r="K136" s="81"/>
      <c r="N136" s="82"/>
      <c r="O136" s="83"/>
      <c r="P136" s="83"/>
      <c r="Q136" s="83"/>
      <c r="R136" s="83"/>
      <c r="S136" s="83"/>
      <c r="T136" s="83"/>
    </row>
    <row r="137" spans="10:20" ht="30" x14ac:dyDescent="0.5">
      <c r="J137" s="81"/>
      <c r="K137" s="81"/>
      <c r="N137" s="82"/>
      <c r="O137" s="83"/>
      <c r="P137" s="83"/>
      <c r="Q137" s="83"/>
      <c r="R137" s="83"/>
      <c r="S137" s="83"/>
      <c r="T137" s="83"/>
    </row>
    <row r="138" spans="10:20" ht="30" x14ac:dyDescent="0.5">
      <c r="J138" s="81"/>
      <c r="K138" s="81"/>
      <c r="N138" s="82"/>
      <c r="O138" s="83"/>
      <c r="P138" s="83"/>
      <c r="Q138" s="83"/>
      <c r="R138" s="83"/>
      <c r="S138" s="83"/>
      <c r="T138" s="83"/>
    </row>
    <row r="139" spans="10:20" ht="30" x14ac:dyDescent="0.5">
      <c r="J139" s="81"/>
      <c r="K139" s="81"/>
      <c r="N139" s="82"/>
      <c r="O139" s="83"/>
      <c r="P139" s="83"/>
      <c r="Q139" s="83"/>
      <c r="R139" s="83"/>
      <c r="S139" s="83"/>
      <c r="T139" s="83"/>
    </row>
    <row r="140" spans="10:20" ht="30" x14ac:dyDescent="0.5">
      <c r="J140" s="81"/>
      <c r="K140" s="81"/>
      <c r="N140" s="82"/>
      <c r="O140" s="83"/>
      <c r="P140" s="83"/>
      <c r="Q140" s="83"/>
      <c r="R140" s="83"/>
      <c r="S140" s="83"/>
      <c r="T140" s="83"/>
    </row>
    <row r="141" spans="10:20" ht="30" x14ac:dyDescent="0.5">
      <c r="J141" s="81"/>
      <c r="K141" s="81"/>
      <c r="N141" s="82"/>
      <c r="O141" s="83"/>
      <c r="P141" s="83"/>
      <c r="Q141" s="83"/>
      <c r="R141" s="83"/>
      <c r="S141" s="83"/>
      <c r="T141" s="83"/>
    </row>
    <row r="142" spans="10:20" ht="30" x14ac:dyDescent="0.5">
      <c r="J142" s="81"/>
      <c r="K142" s="81"/>
      <c r="N142" s="82"/>
      <c r="O142" s="83"/>
      <c r="P142" s="83"/>
      <c r="Q142" s="83"/>
      <c r="R142" s="83"/>
      <c r="S142" s="83"/>
      <c r="T142" s="83"/>
    </row>
    <row r="143" spans="10:20" ht="30" x14ac:dyDescent="0.5">
      <c r="J143" s="81"/>
      <c r="K143" s="81"/>
      <c r="N143" s="82"/>
      <c r="O143" s="83"/>
      <c r="P143" s="83"/>
      <c r="Q143" s="83"/>
      <c r="R143" s="83"/>
      <c r="S143" s="83"/>
      <c r="T143" s="83"/>
    </row>
    <row r="144" spans="10:20" ht="30" x14ac:dyDescent="0.5">
      <c r="J144" s="81"/>
      <c r="K144" s="81"/>
      <c r="N144" s="82"/>
      <c r="O144" s="83"/>
      <c r="P144" s="83"/>
      <c r="Q144" s="83"/>
      <c r="R144" s="83"/>
      <c r="S144" s="83"/>
      <c r="T144" s="83"/>
    </row>
    <row r="145" spans="10:20" ht="30" x14ac:dyDescent="0.5">
      <c r="J145" s="81"/>
      <c r="K145" s="81"/>
      <c r="N145" s="82"/>
      <c r="O145" s="83"/>
      <c r="P145" s="83"/>
      <c r="Q145" s="83"/>
      <c r="R145" s="83"/>
      <c r="S145" s="83"/>
      <c r="T145" s="83"/>
    </row>
    <row r="146" spans="10:20" ht="30" x14ac:dyDescent="0.5">
      <c r="J146" s="81"/>
      <c r="K146" s="81"/>
      <c r="N146" s="82"/>
      <c r="O146" s="83"/>
      <c r="P146" s="83"/>
      <c r="Q146" s="83"/>
      <c r="R146" s="83"/>
      <c r="S146" s="83"/>
      <c r="T146" s="83"/>
    </row>
    <row r="147" spans="10:20" ht="30" x14ac:dyDescent="0.5">
      <c r="J147" s="81"/>
      <c r="K147" s="81"/>
      <c r="N147" s="82"/>
      <c r="O147" s="83"/>
      <c r="P147" s="83"/>
      <c r="Q147" s="83"/>
      <c r="R147" s="83"/>
      <c r="S147" s="83"/>
      <c r="T147" s="83"/>
    </row>
    <row r="148" spans="10:20" ht="30" x14ac:dyDescent="0.5">
      <c r="J148" s="81"/>
      <c r="K148" s="81"/>
      <c r="N148" s="82"/>
      <c r="O148" s="83"/>
      <c r="P148" s="83"/>
      <c r="Q148" s="83"/>
      <c r="R148" s="83"/>
      <c r="S148" s="83"/>
      <c r="T148" s="83"/>
    </row>
    <row r="149" spans="10:20" ht="30" x14ac:dyDescent="0.5">
      <c r="J149" s="81"/>
      <c r="K149" s="81"/>
      <c r="N149" s="82"/>
      <c r="O149" s="83"/>
      <c r="P149" s="83"/>
      <c r="Q149" s="83"/>
      <c r="R149" s="83"/>
      <c r="S149" s="83"/>
      <c r="T149" s="83"/>
    </row>
    <row r="150" spans="10:20" ht="30" x14ac:dyDescent="0.5">
      <c r="J150" s="81"/>
      <c r="K150" s="81"/>
      <c r="N150" s="82"/>
      <c r="O150" s="83"/>
      <c r="P150" s="83"/>
      <c r="Q150" s="83"/>
      <c r="R150" s="83"/>
      <c r="S150" s="83"/>
      <c r="T150" s="83"/>
    </row>
    <row r="151" spans="10:20" ht="30" x14ac:dyDescent="0.5">
      <c r="J151" s="81"/>
      <c r="K151" s="81"/>
      <c r="N151" s="82"/>
      <c r="O151" s="83"/>
      <c r="P151" s="83"/>
      <c r="Q151" s="83"/>
      <c r="R151" s="83"/>
      <c r="S151" s="83"/>
      <c r="T151" s="83"/>
    </row>
    <row r="152" spans="10:20" ht="30" x14ac:dyDescent="0.5">
      <c r="J152" s="81"/>
      <c r="K152" s="81"/>
      <c r="N152" s="82"/>
      <c r="O152" s="83"/>
      <c r="P152" s="83"/>
      <c r="Q152" s="83"/>
      <c r="R152" s="83"/>
      <c r="S152" s="83"/>
      <c r="T152" s="83"/>
    </row>
    <row r="153" spans="10:20" ht="30" x14ac:dyDescent="0.5">
      <c r="J153" s="81"/>
      <c r="K153" s="81"/>
      <c r="N153" s="82"/>
      <c r="O153" s="83"/>
      <c r="P153" s="83"/>
      <c r="Q153" s="83"/>
      <c r="R153" s="83"/>
      <c r="S153" s="83"/>
      <c r="T153" s="83"/>
    </row>
    <row r="154" spans="10:20" ht="30" x14ac:dyDescent="0.5">
      <c r="J154" s="81"/>
      <c r="K154" s="81"/>
      <c r="N154" s="82"/>
      <c r="O154" s="83"/>
      <c r="P154" s="83"/>
      <c r="Q154" s="83"/>
      <c r="R154" s="83"/>
      <c r="S154" s="83"/>
      <c r="T154" s="83"/>
    </row>
    <row r="155" spans="10:20" ht="30" x14ac:dyDescent="0.5">
      <c r="J155" s="81"/>
      <c r="K155" s="81"/>
      <c r="N155" s="82"/>
      <c r="O155" s="83"/>
      <c r="P155" s="83"/>
      <c r="Q155" s="83"/>
      <c r="R155" s="83"/>
      <c r="S155" s="83"/>
      <c r="T155" s="83"/>
    </row>
    <row r="156" spans="10:20" ht="30" x14ac:dyDescent="0.5">
      <c r="J156" s="81"/>
      <c r="K156" s="81"/>
      <c r="N156" s="82"/>
      <c r="O156" s="83"/>
      <c r="P156" s="83"/>
      <c r="Q156" s="83"/>
      <c r="R156" s="83"/>
      <c r="S156" s="83"/>
      <c r="T156" s="83"/>
    </row>
    <row r="157" spans="10:20" ht="30" x14ac:dyDescent="0.5">
      <c r="J157" s="81"/>
      <c r="K157" s="81"/>
      <c r="N157" s="82"/>
      <c r="O157" s="83"/>
      <c r="P157" s="83"/>
      <c r="Q157" s="83"/>
      <c r="R157" s="83"/>
      <c r="S157" s="83"/>
      <c r="T157" s="83"/>
    </row>
    <row r="158" spans="10:20" ht="30" x14ac:dyDescent="0.5">
      <c r="J158" s="81"/>
      <c r="K158" s="81"/>
      <c r="N158" s="82"/>
      <c r="O158" s="83"/>
      <c r="P158" s="83"/>
      <c r="Q158" s="83"/>
      <c r="R158" s="83"/>
      <c r="S158" s="83"/>
      <c r="T158" s="83"/>
    </row>
    <row r="159" spans="10:20" ht="30" x14ac:dyDescent="0.5">
      <c r="J159" s="81"/>
      <c r="K159" s="81"/>
      <c r="N159" s="82"/>
      <c r="O159" s="83"/>
      <c r="P159" s="83"/>
      <c r="Q159" s="83"/>
      <c r="R159" s="83"/>
      <c r="S159" s="83"/>
      <c r="T159" s="83"/>
    </row>
    <row r="160" spans="10:20" ht="30" x14ac:dyDescent="0.5">
      <c r="J160" s="81"/>
      <c r="K160" s="81"/>
      <c r="N160" s="82"/>
      <c r="O160" s="83"/>
      <c r="P160" s="83"/>
      <c r="Q160" s="83"/>
      <c r="R160" s="83"/>
      <c r="S160" s="83"/>
      <c r="T160" s="83"/>
    </row>
    <row r="161" spans="10:20" ht="30" x14ac:dyDescent="0.5">
      <c r="J161" s="81"/>
      <c r="K161" s="81"/>
      <c r="N161" s="82"/>
      <c r="O161" s="83"/>
      <c r="P161" s="83"/>
      <c r="Q161" s="83"/>
      <c r="R161" s="83"/>
      <c r="S161" s="83"/>
      <c r="T161" s="83"/>
    </row>
    <row r="162" spans="10:20" ht="30" x14ac:dyDescent="0.5">
      <c r="J162" s="81"/>
      <c r="K162" s="81"/>
      <c r="N162" s="82"/>
      <c r="O162" s="83"/>
      <c r="P162" s="83"/>
      <c r="Q162" s="83"/>
      <c r="R162" s="83"/>
      <c r="S162" s="83"/>
      <c r="T162" s="83"/>
    </row>
    <row r="163" spans="10:20" ht="30" x14ac:dyDescent="0.5">
      <c r="J163" s="81"/>
      <c r="K163" s="81"/>
      <c r="N163" s="82"/>
      <c r="O163" s="83"/>
      <c r="P163" s="83"/>
      <c r="Q163" s="83"/>
      <c r="R163" s="83"/>
      <c r="S163" s="83"/>
      <c r="T163" s="83"/>
    </row>
    <row r="164" spans="10:20" ht="30" x14ac:dyDescent="0.5">
      <c r="J164" s="81"/>
      <c r="K164" s="81"/>
      <c r="N164" s="82"/>
      <c r="O164" s="83"/>
      <c r="P164" s="83"/>
      <c r="Q164" s="83"/>
      <c r="R164" s="83"/>
      <c r="S164" s="83"/>
      <c r="T164" s="83"/>
    </row>
    <row r="165" spans="10:20" ht="30" x14ac:dyDescent="0.5">
      <c r="J165" s="81"/>
      <c r="K165" s="81"/>
      <c r="N165" s="82"/>
      <c r="O165" s="83"/>
      <c r="P165" s="83"/>
      <c r="Q165" s="83"/>
      <c r="R165" s="83"/>
      <c r="S165" s="83"/>
      <c r="T165" s="83"/>
    </row>
    <row r="166" spans="10:20" ht="30" x14ac:dyDescent="0.5">
      <c r="J166" s="81"/>
      <c r="K166" s="81"/>
      <c r="N166" s="82"/>
      <c r="O166" s="83"/>
      <c r="P166" s="83"/>
      <c r="Q166" s="83"/>
      <c r="R166" s="83"/>
      <c r="S166" s="83"/>
      <c r="T166" s="83"/>
    </row>
    <row r="167" spans="10:20" ht="30" x14ac:dyDescent="0.5">
      <c r="J167" s="81"/>
      <c r="K167" s="81"/>
      <c r="N167" s="82"/>
      <c r="O167" s="83"/>
      <c r="P167" s="83"/>
      <c r="Q167" s="83"/>
      <c r="R167" s="83"/>
      <c r="S167" s="83"/>
      <c r="T167" s="83"/>
    </row>
    <row r="168" spans="10:20" ht="30" x14ac:dyDescent="0.5">
      <c r="J168" s="81"/>
      <c r="K168" s="81"/>
      <c r="N168" s="82"/>
      <c r="O168" s="83"/>
      <c r="P168" s="83"/>
      <c r="Q168" s="83"/>
      <c r="R168" s="83"/>
      <c r="S168" s="83"/>
      <c r="T168" s="83"/>
    </row>
    <row r="169" spans="10:20" ht="30" x14ac:dyDescent="0.5">
      <c r="J169" s="81"/>
      <c r="K169" s="81"/>
      <c r="N169" s="82"/>
      <c r="O169" s="83"/>
      <c r="P169" s="83"/>
      <c r="Q169" s="83"/>
      <c r="R169" s="83"/>
      <c r="S169" s="83"/>
      <c r="T169" s="83"/>
    </row>
    <row r="170" spans="10:20" ht="30" x14ac:dyDescent="0.5">
      <c r="J170" s="81"/>
      <c r="K170" s="81"/>
      <c r="N170" s="82"/>
      <c r="O170" s="83"/>
      <c r="P170" s="83"/>
      <c r="Q170" s="83"/>
      <c r="R170" s="83"/>
      <c r="S170" s="83"/>
      <c r="T170" s="83"/>
    </row>
    <row r="171" spans="10:20" ht="30" x14ac:dyDescent="0.5">
      <c r="J171" s="81"/>
      <c r="K171" s="81"/>
      <c r="N171" s="82"/>
      <c r="O171" s="83"/>
      <c r="P171" s="83"/>
      <c r="Q171" s="83"/>
      <c r="R171" s="83"/>
      <c r="S171" s="83"/>
      <c r="T171" s="83"/>
    </row>
    <row r="172" spans="10:20" ht="30" x14ac:dyDescent="0.5">
      <c r="J172" s="81"/>
      <c r="K172" s="81"/>
      <c r="N172" s="82"/>
      <c r="O172" s="83"/>
      <c r="P172" s="83"/>
      <c r="Q172" s="83"/>
      <c r="R172" s="83"/>
      <c r="S172" s="83"/>
      <c r="T172" s="83"/>
    </row>
    <row r="173" spans="10:20" ht="30" x14ac:dyDescent="0.5">
      <c r="J173" s="81"/>
      <c r="K173" s="81"/>
      <c r="N173" s="82"/>
      <c r="O173" s="83"/>
      <c r="P173" s="83"/>
      <c r="Q173" s="83"/>
      <c r="R173" s="83"/>
      <c r="S173" s="83"/>
      <c r="T173" s="83"/>
    </row>
    <row r="174" spans="10:20" x14ac:dyDescent="0.4">
      <c r="N174" s="82"/>
      <c r="O174" s="83"/>
      <c r="P174" s="83"/>
      <c r="Q174" s="83"/>
      <c r="R174" s="83"/>
      <c r="S174" s="83"/>
      <c r="T174" s="83"/>
    </row>
    <row r="175" spans="10:20" x14ac:dyDescent="0.4">
      <c r="N175" s="82"/>
      <c r="O175" s="83"/>
      <c r="P175" s="83"/>
      <c r="Q175" s="83"/>
      <c r="R175" s="83"/>
      <c r="S175" s="83"/>
      <c r="T175" s="83"/>
    </row>
    <row r="176" spans="10:20" x14ac:dyDescent="0.4">
      <c r="N176" s="82"/>
      <c r="O176" s="83"/>
      <c r="P176" s="83"/>
      <c r="Q176" s="83"/>
      <c r="R176" s="83"/>
      <c r="S176" s="83"/>
      <c r="T176" s="83"/>
    </row>
    <row r="177" spans="14:20" x14ac:dyDescent="0.4">
      <c r="N177" s="82"/>
      <c r="O177" s="83"/>
      <c r="P177" s="83"/>
      <c r="Q177" s="83"/>
      <c r="R177" s="83"/>
      <c r="S177" s="83"/>
      <c r="T177" s="83"/>
    </row>
    <row r="178" spans="14:20" x14ac:dyDescent="0.4">
      <c r="N178" s="82"/>
      <c r="O178" s="83"/>
      <c r="P178" s="83"/>
      <c r="Q178" s="83"/>
      <c r="R178" s="83"/>
      <c r="S178" s="83"/>
      <c r="T178" s="83"/>
    </row>
    <row r="179" spans="14:20" x14ac:dyDescent="0.4">
      <c r="N179" s="82"/>
      <c r="O179" s="83"/>
      <c r="P179" s="83"/>
      <c r="Q179" s="83"/>
      <c r="R179" s="83"/>
      <c r="S179" s="83"/>
      <c r="T179" s="83"/>
    </row>
    <row r="180" spans="14:20" x14ac:dyDescent="0.4">
      <c r="N180" s="82"/>
      <c r="O180" s="83"/>
      <c r="P180" s="83"/>
      <c r="Q180" s="83"/>
      <c r="R180" s="83"/>
      <c r="S180" s="83"/>
      <c r="T180" s="83"/>
    </row>
    <row r="181" spans="14:20" x14ac:dyDescent="0.4">
      <c r="N181" s="82"/>
      <c r="O181" s="83"/>
      <c r="P181" s="83"/>
      <c r="Q181" s="83"/>
      <c r="R181" s="83"/>
      <c r="S181" s="83"/>
      <c r="T181" s="83"/>
    </row>
    <row r="182" spans="14:20" x14ac:dyDescent="0.4">
      <c r="N182" s="82"/>
      <c r="O182" s="83"/>
      <c r="P182" s="83"/>
      <c r="Q182" s="83"/>
      <c r="R182" s="83"/>
      <c r="S182" s="83"/>
      <c r="T182" s="83"/>
    </row>
    <row r="183" spans="14:20" x14ac:dyDescent="0.4">
      <c r="N183" s="82"/>
      <c r="O183" s="83"/>
      <c r="P183" s="83"/>
      <c r="Q183" s="83"/>
      <c r="R183" s="83"/>
      <c r="S183" s="83"/>
      <c r="T183" s="83"/>
    </row>
    <row r="184" spans="14:20" x14ac:dyDescent="0.4">
      <c r="N184" s="82"/>
      <c r="O184" s="83"/>
      <c r="P184" s="83"/>
      <c r="Q184" s="83"/>
      <c r="R184" s="83"/>
      <c r="S184" s="83"/>
      <c r="T184" s="83"/>
    </row>
    <row r="185" spans="14:20" x14ac:dyDescent="0.4">
      <c r="N185" s="82"/>
      <c r="O185" s="83"/>
      <c r="P185" s="83"/>
      <c r="Q185" s="83"/>
      <c r="R185" s="83"/>
      <c r="S185" s="83"/>
      <c r="T185" s="83"/>
    </row>
    <row r="186" spans="14:20" x14ac:dyDescent="0.4">
      <c r="N186" s="82"/>
      <c r="O186" s="83"/>
      <c r="P186" s="83"/>
      <c r="Q186" s="83"/>
      <c r="R186" s="83"/>
      <c r="S186" s="83"/>
      <c r="T186" s="83"/>
    </row>
    <row r="187" spans="14:20" x14ac:dyDescent="0.4">
      <c r="N187" s="82"/>
      <c r="O187" s="83"/>
      <c r="P187" s="83"/>
      <c r="Q187" s="83"/>
      <c r="R187" s="83"/>
      <c r="S187" s="83"/>
      <c r="T187" s="83"/>
    </row>
    <row r="188" spans="14:20" x14ac:dyDescent="0.4">
      <c r="N188" s="82"/>
      <c r="O188" s="83"/>
      <c r="P188" s="83"/>
      <c r="Q188" s="83"/>
      <c r="R188" s="83"/>
      <c r="S188" s="83"/>
      <c r="T188" s="83"/>
    </row>
    <row r="189" spans="14:20" x14ac:dyDescent="0.4">
      <c r="N189" s="82"/>
      <c r="O189" s="83"/>
      <c r="P189" s="83"/>
      <c r="Q189" s="83"/>
      <c r="R189" s="83"/>
      <c r="S189" s="83"/>
      <c r="T189" s="83"/>
    </row>
    <row r="190" spans="14:20" x14ac:dyDescent="0.4">
      <c r="N190" s="82"/>
      <c r="O190" s="83"/>
      <c r="P190" s="83"/>
      <c r="Q190" s="83"/>
      <c r="R190" s="83"/>
      <c r="S190" s="83"/>
      <c r="T190" s="83"/>
    </row>
    <row r="191" spans="14:20" x14ac:dyDescent="0.4">
      <c r="N191" s="82"/>
      <c r="O191" s="83"/>
      <c r="P191" s="83"/>
      <c r="Q191" s="83"/>
      <c r="R191" s="83"/>
      <c r="S191" s="83"/>
      <c r="T191" s="83"/>
    </row>
    <row r="192" spans="14:20" x14ac:dyDescent="0.4">
      <c r="N192" s="82"/>
      <c r="O192" s="83"/>
      <c r="P192" s="83"/>
      <c r="Q192" s="83"/>
      <c r="R192" s="83"/>
      <c r="S192" s="83"/>
      <c r="T192" s="83"/>
    </row>
    <row r="193" spans="14:20" x14ac:dyDescent="0.4">
      <c r="N193" s="82"/>
      <c r="O193" s="83"/>
      <c r="P193" s="83"/>
      <c r="Q193" s="83"/>
      <c r="R193" s="83"/>
      <c r="S193" s="83"/>
      <c r="T193" s="83"/>
    </row>
    <row r="194" spans="14:20" x14ac:dyDescent="0.4">
      <c r="N194" s="82"/>
      <c r="O194" s="83"/>
      <c r="P194" s="83"/>
      <c r="Q194" s="83"/>
      <c r="R194" s="83"/>
      <c r="S194" s="83"/>
      <c r="T194" s="83"/>
    </row>
    <row r="195" spans="14:20" x14ac:dyDescent="0.4">
      <c r="N195" s="82"/>
      <c r="O195" s="83"/>
      <c r="P195" s="83"/>
      <c r="Q195" s="83"/>
      <c r="R195" s="83"/>
      <c r="S195" s="83"/>
      <c r="T195" s="83"/>
    </row>
    <row r="196" spans="14:20" x14ac:dyDescent="0.4">
      <c r="N196" s="82"/>
      <c r="O196" s="83"/>
      <c r="P196" s="83"/>
      <c r="Q196" s="83"/>
      <c r="R196" s="83"/>
      <c r="S196" s="83"/>
      <c r="T196" s="83"/>
    </row>
    <row r="197" spans="14:20" x14ac:dyDescent="0.4">
      <c r="N197" s="82"/>
      <c r="O197" s="83"/>
      <c r="P197" s="83"/>
      <c r="Q197" s="83"/>
      <c r="R197" s="83"/>
      <c r="S197" s="83"/>
      <c r="T197" s="83"/>
    </row>
    <row r="198" spans="14:20" x14ac:dyDescent="0.4">
      <c r="N198" s="82"/>
      <c r="O198" s="83"/>
      <c r="P198" s="83"/>
      <c r="Q198" s="83"/>
      <c r="R198" s="83"/>
      <c r="S198" s="83"/>
      <c r="T198" s="83"/>
    </row>
    <row r="199" spans="14:20" x14ac:dyDescent="0.4">
      <c r="N199" s="82"/>
      <c r="O199" s="83"/>
      <c r="P199" s="83"/>
      <c r="Q199" s="83"/>
      <c r="R199" s="83"/>
      <c r="S199" s="83"/>
      <c r="T199" s="83"/>
    </row>
    <row r="200" spans="14:20" x14ac:dyDescent="0.4">
      <c r="N200" s="82"/>
      <c r="O200" s="83"/>
      <c r="P200" s="83"/>
      <c r="Q200" s="83"/>
      <c r="R200" s="83"/>
      <c r="S200" s="83"/>
      <c r="T200" s="83"/>
    </row>
    <row r="201" spans="14:20" x14ac:dyDescent="0.4">
      <c r="N201" s="82"/>
      <c r="O201" s="83"/>
      <c r="P201" s="83"/>
      <c r="Q201" s="83"/>
      <c r="R201" s="83"/>
      <c r="S201" s="83"/>
      <c r="T201" s="83"/>
    </row>
    <row r="202" spans="14:20" x14ac:dyDescent="0.4">
      <c r="N202" s="82"/>
      <c r="O202" s="83"/>
      <c r="P202" s="83"/>
      <c r="Q202" s="83"/>
      <c r="R202" s="83"/>
      <c r="S202" s="83"/>
      <c r="T202" s="83"/>
    </row>
    <row r="203" spans="14:20" x14ac:dyDescent="0.4">
      <c r="N203" s="82"/>
      <c r="O203" s="83"/>
      <c r="P203" s="83"/>
      <c r="Q203" s="83"/>
      <c r="R203" s="83"/>
      <c r="S203" s="83"/>
      <c r="T203" s="83"/>
    </row>
    <row r="204" spans="14:20" x14ac:dyDescent="0.4">
      <c r="N204" s="82"/>
      <c r="O204" s="83"/>
      <c r="P204" s="83"/>
      <c r="Q204" s="83"/>
      <c r="R204" s="83"/>
      <c r="S204" s="83"/>
      <c r="T204" s="83"/>
    </row>
    <row r="205" spans="14:20" x14ac:dyDescent="0.4">
      <c r="N205" s="82"/>
      <c r="O205" s="83"/>
      <c r="P205" s="83"/>
      <c r="Q205" s="83"/>
      <c r="R205" s="83"/>
      <c r="S205" s="83"/>
      <c r="T205" s="83"/>
    </row>
    <row r="206" spans="14:20" x14ac:dyDescent="0.4">
      <c r="N206" s="82"/>
      <c r="O206" s="83"/>
      <c r="P206" s="83"/>
      <c r="Q206" s="83"/>
      <c r="R206" s="83"/>
      <c r="S206" s="83"/>
      <c r="T206" s="83"/>
    </row>
    <row r="207" spans="14:20" x14ac:dyDescent="0.4">
      <c r="N207" s="82"/>
      <c r="O207" s="83"/>
      <c r="P207" s="83"/>
      <c r="Q207" s="83"/>
      <c r="R207" s="83"/>
      <c r="S207" s="83"/>
      <c r="T207" s="83"/>
    </row>
    <row r="208" spans="14:20" x14ac:dyDescent="0.4">
      <c r="N208" s="82"/>
      <c r="O208" s="83"/>
      <c r="P208" s="83"/>
      <c r="Q208" s="83"/>
      <c r="R208" s="83"/>
      <c r="S208" s="83"/>
      <c r="T208" s="83"/>
    </row>
    <row r="209" spans="14:20" x14ac:dyDescent="0.4">
      <c r="N209" s="82"/>
      <c r="O209" s="83"/>
      <c r="P209" s="83"/>
      <c r="Q209" s="83"/>
      <c r="R209" s="83"/>
      <c r="S209" s="83"/>
      <c r="T209" s="83"/>
    </row>
    <row r="210" spans="14:20" x14ac:dyDescent="0.4">
      <c r="N210" s="82"/>
      <c r="O210" s="83"/>
      <c r="P210" s="83"/>
      <c r="Q210" s="83"/>
      <c r="R210" s="83"/>
      <c r="S210" s="83"/>
      <c r="T210" s="83"/>
    </row>
    <row r="211" spans="14:20" x14ac:dyDescent="0.4">
      <c r="N211" s="82"/>
      <c r="O211" s="83"/>
      <c r="P211" s="83"/>
      <c r="Q211" s="83"/>
      <c r="R211" s="83"/>
      <c r="S211" s="83"/>
      <c r="T211" s="83"/>
    </row>
    <row r="212" spans="14:20" x14ac:dyDescent="0.4">
      <c r="N212" s="82"/>
      <c r="O212" s="83"/>
      <c r="P212" s="83"/>
      <c r="Q212" s="83"/>
      <c r="R212" s="83"/>
      <c r="S212" s="83"/>
      <c r="T212" s="83"/>
    </row>
    <row r="213" spans="14:20" x14ac:dyDescent="0.4">
      <c r="N213" s="82"/>
      <c r="O213" s="83"/>
      <c r="P213" s="83"/>
      <c r="Q213" s="83"/>
      <c r="R213" s="83"/>
      <c r="S213" s="83"/>
      <c r="T213" s="83"/>
    </row>
    <row r="214" spans="14:20" x14ac:dyDescent="0.4">
      <c r="N214" s="82"/>
      <c r="O214" s="83"/>
      <c r="P214" s="83"/>
      <c r="Q214" s="83"/>
      <c r="R214" s="83"/>
      <c r="S214" s="83"/>
      <c r="T214" s="83"/>
    </row>
  </sheetData>
  <mergeCells count="26">
    <mergeCell ref="A31:L31"/>
    <mergeCell ref="A22:B23"/>
    <mergeCell ref="G22:J23"/>
    <mergeCell ref="K22:K23"/>
    <mergeCell ref="L22:L23"/>
    <mergeCell ref="A28:B30"/>
    <mergeCell ref="C28:D28"/>
    <mergeCell ref="K28:L28"/>
    <mergeCell ref="G29:I29"/>
    <mergeCell ref="K29:L29"/>
    <mergeCell ref="G30:I30"/>
    <mergeCell ref="G7:J8"/>
    <mergeCell ref="K7:K8"/>
    <mergeCell ref="L7:L8"/>
    <mergeCell ref="O7:S7"/>
    <mergeCell ref="G15:J16"/>
    <mergeCell ref="K15:K16"/>
    <mergeCell ref="L15:L16"/>
    <mergeCell ref="K30:L30"/>
    <mergeCell ref="H1:L1"/>
    <mergeCell ref="H2:H3"/>
    <mergeCell ref="C4:D4"/>
    <mergeCell ref="E4:H4"/>
    <mergeCell ref="C5:D5"/>
    <mergeCell ref="E5:H5"/>
    <mergeCell ref="I5:J5"/>
  </mergeCells>
  <conditionalFormatting sqref="A9:A14 A17:A21 A24:A27">
    <cfRule type="cellIs" dxfId="22" priority="4" stopIfTrue="1" operator="greaterThan">
      <formula>0</formula>
    </cfRule>
  </conditionalFormatting>
  <conditionalFormatting sqref="F10">
    <cfRule type="expression" dxfId="21" priority="1" stopIfTrue="1">
      <formula>$T31&gt;=1</formula>
    </cfRule>
    <cfRule type="expression" dxfId="20" priority="2" stopIfTrue="1">
      <formula>$R31&gt;=1</formula>
    </cfRule>
  </conditionalFormatting>
  <conditionalFormatting sqref="K3:K4 E4:H6 G28 G29:I29">
    <cfRule type="cellIs" dxfId="19" priority="3" stopIfTrue="1" operator="equal">
      <formula>0</formula>
    </cfRule>
  </conditionalFormatting>
  <conditionalFormatting sqref="S10">
    <cfRule type="expression" dxfId="18" priority="6" stopIfTrue="1">
      <formula>$S$10&lt;&gt;$T$9</formula>
    </cfRule>
  </conditionalFormatting>
  <conditionalFormatting sqref="S25">
    <cfRule type="expression" dxfId="17" priority="20" stopIfTrue="1">
      <formula>T24&lt;&gt;S25</formula>
    </cfRule>
  </conditionalFormatting>
  <conditionalFormatting sqref="T9 T24">
    <cfRule type="expression" dxfId="16" priority="5" stopIfTrue="1">
      <formula>S10&lt;&gt;T9</formula>
    </cfRule>
  </conditionalFormatting>
  <conditionalFormatting sqref="T17 S18">
    <cfRule type="expression" dxfId="15" priority="12" stopIfTrue="1">
      <formula>$S$18&lt;&gt;$T$17</formula>
    </cfRule>
  </conditionalFormatting>
  <conditionalFormatting sqref="U9 S11">
    <cfRule type="expression" dxfId="14" priority="7" stopIfTrue="1">
      <formula>$U$9&lt;&gt;$S$11</formula>
    </cfRule>
  </conditionalFormatting>
  <conditionalFormatting sqref="U10 T11">
    <cfRule type="expression" dxfId="13" priority="9" stopIfTrue="1">
      <formula>$U$10&lt;&gt;$T$11</formula>
    </cfRule>
  </conditionalFormatting>
  <conditionalFormatting sqref="U17 S19">
    <cfRule type="expression" dxfId="12" priority="13" stopIfTrue="1">
      <formula>$U$17&lt;&gt;$S$19</formula>
    </cfRule>
  </conditionalFormatting>
  <conditionalFormatting sqref="U18 T19">
    <cfRule type="expression" dxfId="11" priority="15" stopIfTrue="1">
      <formula>$U$18&lt;&gt;$T$19</formula>
    </cfRule>
  </conditionalFormatting>
  <conditionalFormatting sqref="U24 S26">
    <cfRule type="expression" dxfId="10" priority="18" stopIfTrue="1">
      <formula>$U$24&lt;&gt;$S$26</formula>
    </cfRule>
  </conditionalFormatting>
  <conditionalFormatting sqref="U25 T26">
    <cfRule type="expression" dxfId="9" priority="21" stopIfTrue="1">
      <formula>$U$25&lt;&gt;$T$26</formula>
    </cfRule>
  </conditionalFormatting>
  <conditionalFormatting sqref="V9 S12:S14">
    <cfRule type="expression" dxfId="8" priority="8" stopIfTrue="1">
      <formula>$V$9&lt;&gt;$S$12</formula>
    </cfRule>
  </conditionalFormatting>
  <conditionalFormatting sqref="V10 T12:T14">
    <cfRule type="expression" dxfId="7" priority="10" stopIfTrue="1">
      <formula>$V$10&lt;&gt;$T$12</formula>
    </cfRule>
  </conditionalFormatting>
  <conditionalFormatting sqref="V11 U12:U14">
    <cfRule type="expression" dxfId="6" priority="11" stopIfTrue="1">
      <formula>$V$11&lt;&gt;$U$12</formula>
    </cfRule>
  </conditionalFormatting>
  <conditionalFormatting sqref="V17 S20:S21">
    <cfRule type="expression" dxfId="5" priority="14" stopIfTrue="1">
      <formula>$V$17&lt;&gt;$S$20</formula>
    </cfRule>
  </conditionalFormatting>
  <conditionalFormatting sqref="V18 T20:T21">
    <cfRule type="expression" dxfId="4" priority="16" stopIfTrue="1">
      <formula>$V$18&lt;&gt;$T$20</formula>
    </cfRule>
  </conditionalFormatting>
  <conditionalFormatting sqref="V19 U20:U21">
    <cfRule type="expression" dxfId="3" priority="17" stopIfTrue="1">
      <formula>$V$19&lt;&gt;$U$20</formula>
    </cfRule>
  </conditionalFormatting>
  <conditionalFormatting sqref="V24 S27">
    <cfRule type="expression" dxfId="2" priority="19" stopIfTrue="1">
      <formula>$V$24&lt;&gt;$S$27</formula>
    </cfRule>
  </conditionalFormatting>
  <conditionalFormatting sqref="V25 T27">
    <cfRule type="expression" dxfId="1" priority="22" stopIfTrue="1">
      <formula>$V$25&lt;&gt;$T$27</formula>
    </cfRule>
  </conditionalFormatting>
  <conditionalFormatting sqref="V26 U27">
    <cfRule type="expression" dxfId="0" priority="23" stopIfTrue="1">
      <formula>$V$26&lt;&gt;$U$27</formula>
    </cfRule>
  </conditionalFormatting>
  <printOptions horizontalCentered="1" gridLinesSet="0"/>
  <pageMargins left="0.15748031496062992" right="0.15748031496062992" top="1.0236220472440944" bottom="0.19685039370078741" header="7.874015748031496E-2" footer="0.47244094488188981"/>
  <pageSetup paperSize="9" scale="39" orientation="portrait" horizontalDpi="1200" verticalDpi="12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13</vt:i4>
      </vt:variant>
      <vt:variant>
        <vt:lpstr>Imenovani obsegi</vt:lpstr>
      </vt:variant>
      <vt:variant>
        <vt:i4>6</vt:i4>
      </vt:variant>
    </vt:vector>
  </HeadingPairs>
  <TitlesOfParts>
    <vt:vector size="19" baseType="lpstr">
      <vt:lpstr> TENIS 11 DEČKI </vt:lpstr>
      <vt:lpstr> TENIS 11 DEKLICE</vt:lpstr>
      <vt:lpstr> TENIS 10 DEČKI</vt:lpstr>
      <vt:lpstr> TENIS 10 DEKLICE</vt:lpstr>
      <vt:lpstr>DEČKI - MIDI TENIS</vt:lpstr>
      <vt:lpstr>DEKLICE FIN - MIDI TENIS</vt:lpstr>
      <vt:lpstr>DEČKI - FIN MINI TENIS</vt:lpstr>
      <vt:lpstr>ž MINI RR  A-C</vt:lpstr>
      <vt:lpstr>m round robin A-C</vt:lpstr>
      <vt:lpstr>m round robin D-F</vt:lpstr>
      <vt:lpstr>ž MIDI  A-C</vt:lpstr>
      <vt:lpstr>ž MIDI  D-F</vt:lpstr>
      <vt:lpstr>mINI RR  A-C</vt:lpstr>
      <vt:lpstr>'m round robin A-C'!Področje_tiskanja</vt:lpstr>
      <vt:lpstr>'m round robin D-F'!Področje_tiskanja</vt:lpstr>
      <vt:lpstr>'mINI RR  A-C'!Področje_tiskanja</vt:lpstr>
      <vt:lpstr>'ž MIDI  A-C'!Področje_tiskanja</vt:lpstr>
      <vt:lpstr>'ž MIDI  D-F'!Področje_tiskanja</vt:lpstr>
      <vt:lpstr>'ž MINI RR  A-C'!Področje_tiskanja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Anja Regent</dc:creator>
  <cp:lastModifiedBy>Anja Regent</cp:lastModifiedBy>
  <cp:lastPrinted>2026-09-25T09:27:19Z</cp:lastPrinted>
  <dcterms:created xsi:type="dcterms:W3CDTF">2026-05-29T09:31:09Z</dcterms:created>
  <dcterms:modified xsi:type="dcterms:W3CDTF">2026-09-27T12:37:17Z</dcterms:modified>
</cp:coreProperties>
</file>