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6.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7.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8.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comments4.xml" ContentType="application/vnd.openxmlformats-officedocument.spreadsheetml.comments+xml"/>
  <Override PartName="/xl/drawings/drawing13.xml" ContentType="application/vnd.openxmlformats-officedocument.drawing+xml"/>
  <Override PartName="/xl/comments5.xml" ContentType="application/vnd.openxmlformats-officedocument.spreadsheetml.comments+xml"/>
  <Override PartName="/xl/drawings/drawing14.xml" ContentType="application/vnd.openxmlformats-officedocument.drawing+xml"/>
  <Override PartName="/xl/comments6.xml" ContentType="application/vnd.openxmlformats-officedocument.spreadsheetml.comments+xml"/>
  <Override PartName="/xl/drawings/drawing15.xml" ContentType="application/vnd.openxmlformats-officedocument.drawing+xml"/>
  <Override PartName="/xl/comments7.xml" ContentType="application/vnd.openxmlformats-officedocument.spreadsheetml.comments+xml"/>
  <Override PartName="/xl/drawings/drawing16.xml" ContentType="application/vnd.openxmlformats-officedocument.drawing+xml"/>
  <Override PartName="/xl/comments8.xml" ContentType="application/vnd.openxmlformats-officedocument.spreadsheetml.comments+xml"/>
  <Override PartName="/xl/drawings/drawing17.xml" ContentType="application/vnd.openxmlformats-officedocument.drawing+xml"/>
  <Override PartName="/xl/comments9.xml" ContentType="application/vnd.openxmlformats-officedocument.spreadsheetml.comments+xml"/>
  <Override PartName="/xl/drawings/drawing18.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HP\Desktop\op 8-11 2026\"/>
    </mc:Choice>
  </mc:AlternateContent>
  <xr:revisionPtr revIDLastSave="0" documentId="8_{721F09F4-8B32-4B0D-AFAA-2BFAC27BC661}" xr6:coauthVersionLast="47" xr6:coauthVersionMax="47" xr10:uidLastSave="{00000000-0000-0000-0000-000000000000}"/>
  <bookViews>
    <workbookView xWindow="-108" yWindow="-108" windowWidth="23256" windowHeight="12456" xr2:uid="{FD0AF550-AA5B-441C-9A17-3B2FDC00FD8C}"/>
  </bookViews>
  <sheets>
    <sheet name="DEKLICE TENIS 11 " sheetId="18" r:id="rId1"/>
    <sheet name="DEČKI TENIS 11" sheetId="17" r:id="rId2"/>
    <sheet name="DEČKI TENIS 10" sheetId="16" r:id="rId3"/>
    <sheet name="DEKLICE TENIS 10" sheetId="15" r:id="rId4"/>
    <sheet name="DEKLICE FINALE- MINI TENIS " sheetId="14" r:id="rId5"/>
    <sheet name="DEČKI FINALE - MINI TENIS" sheetId="11" r:id="rId6"/>
    <sheet name="DEKLICE FINALE - MIDI TENIS" sheetId="8" r:id="rId7"/>
    <sheet name="DEČKI FINALE- MIDI TENIS" sheetId="4" r:id="rId8"/>
    <sheet name="ž RR MINI  A-C" sheetId="12" r:id="rId9"/>
    <sheet name="ž RR MINI  D" sheetId="13" r:id="rId10"/>
    <sheet name="m RR MINI A-C" sheetId="9" r:id="rId11"/>
    <sheet name="m RR MINI D" sheetId="10" r:id="rId12"/>
    <sheet name="MIDI RR m A-C" sheetId="1" r:id="rId13"/>
    <sheet name="MIDI RR m D-F" sheetId="2" r:id="rId14"/>
    <sheet name="MIDI RRm G-H" sheetId="3" r:id="rId15"/>
    <sheet name="ž MIDI  rr A-C" sheetId="5" r:id="rId16"/>
    <sheet name="ž MIDI rr D-F" sheetId="6" r:id="rId17"/>
    <sheet name="ž MIDI rr  G" sheetId="7" r:id="rId18"/>
  </sheets>
  <externalReferences>
    <externalReference r:id="rId19"/>
    <externalReference r:id="rId20"/>
    <externalReference r:id="rId21"/>
    <externalReference r:id="rId22"/>
  </externalReferences>
  <definedNames>
    <definedName name="_Order1" hidden="1">255</definedName>
    <definedName name="A" localSheetId="5">'[3]m masters 12'!#REF!</definedName>
    <definedName name="A" localSheetId="7">'[3]m masters 12'!#REF!</definedName>
    <definedName name="A" localSheetId="2">'[3]m masters 12'!#REF!</definedName>
    <definedName name="A" localSheetId="1">'[3]m masters 12'!#REF!</definedName>
    <definedName name="A" localSheetId="6">'[3]m masters 12'!#REF!</definedName>
    <definedName name="A" localSheetId="4">'[3]m masters 12'!#REF!</definedName>
    <definedName name="A" localSheetId="3">'[3]m masters 12'!#REF!</definedName>
    <definedName name="A" localSheetId="0">'[3]m masters 12'!#REF!</definedName>
    <definedName name="A" localSheetId="10">#REF!</definedName>
    <definedName name="A" localSheetId="11">#REF!</definedName>
    <definedName name="A" localSheetId="15">#REF!</definedName>
    <definedName name="A" localSheetId="17">#REF!</definedName>
    <definedName name="A" localSheetId="16">#REF!</definedName>
    <definedName name="A" localSheetId="8">#REF!</definedName>
    <definedName name="A" localSheetId="9">#REF!</definedName>
    <definedName name="A">#REF!</definedName>
    <definedName name="B" localSheetId="5">'[3]m masters 12'!#REF!</definedName>
    <definedName name="B" localSheetId="7">'[3]m masters 12'!#REF!</definedName>
    <definedName name="B" localSheetId="2">'[3]m masters 12'!#REF!</definedName>
    <definedName name="B" localSheetId="1">'[3]m masters 12'!#REF!</definedName>
    <definedName name="B" localSheetId="6">'[3]m masters 12'!#REF!</definedName>
    <definedName name="B" localSheetId="4">'[3]m masters 12'!#REF!</definedName>
    <definedName name="B" localSheetId="3">'[3]m masters 12'!#REF!</definedName>
    <definedName name="B" localSheetId="0">'[3]m masters 12'!#REF!</definedName>
    <definedName name="B" localSheetId="10">#REF!</definedName>
    <definedName name="B" localSheetId="11">#REF!</definedName>
    <definedName name="B" localSheetId="15">#REF!</definedName>
    <definedName name="B" localSheetId="17">#REF!</definedName>
    <definedName name="B" localSheetId="16">#REF!</definedName>
    <definedName name="B" localSheetId="8">#REF!</definedName>
    <definedName name="B" localSheetId="9">#REF!</definedName>
    <definedName name="B">#REF!</definedName>
    <definedName name="BORUT" localSheetId="2">'[2]m masters 12'!#REF!</definedName>
    <definedName name="BORUT" localSheetId="1">'[2]m masters 12'!#REF!</definedName>
    <definedName name="BORUT" localSheetId="3">'[2]m masters 12'!#REF!</definedName>
    <definedName name="BORUT" localSheetId="0">'[2]m masters 12'!#REF!</definedName>
    <definedName name="BORUT" localSheetId="15">'[2]m masters 12'!#REF!</definedName>
    <definedName name="BORUT" localSheetId="17">'[2]m masters 12'!#REF!</definedName>
    <definedName name="BORUT" localSheetId="16">'[2]m masters 12'!#REF!</definedName>
    <definedName name="BORUT" localSheetId="8">'[2]m masters 12'!#REF!</definedName>
    <definedName name="BORUT" localSheetId="9">'[2]m masters 12'!#REF!</definedName>
    <definedName name="BORUT">'[2]m masters 12'!#REF!</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Area" localSheetId="10">'m RR MINI A-C'!$A$1:$L$30</definedName>
    <definedName name="_xlnm.Print_Area" localSheetId="11">'m RR MINI D'!$A$1:$L$30</definedName>
    <definedName name="_xlnm.Print_Area" localSheetId="12">'MIDI RR m A-C'!$A$1:$L$30</definedName>
    <definedName name="_xlnm.Print_Area" localSheetId="13">'MIDI RR m D-F'!$A$1:$L$30</definedName>
    <definedName name="_xlnm.Print_Area" localSheetId="14">'MIDI RRm G-H'!$A$1:$L$30</definedName>
    <definedName name="_xlnm.Print_Area" localSheetId="15">'ž MIDI  rr A-C'!$A$1:$L$29</definedName>
    <definedName name="_xlnm.Print_Area" localSheetId="17">'ž MIDI rr  G'!$A$1:$L$29</definedName>
    <definedName name="_xlnm.Print_Area" localSheetId="16">'ž MIDI rr D-F'!$A$1:$L$29</definedName>
    <definedName name="_xlnm.Print_Area" localSheetId="8">'ž RR MINI  A-C'!$A$1:$L$29</definedName>
    <definedName name="_xlnm.Print_Area" localSheetId="9">'ž RR MINI  D'!$A$1:$L$29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3" l="1"/>
  <c r="H28" i="13"/>
  <c r="G28" i="13"/>
  <c r="AD26" i="13"/>
  <c r="AC26" i="13"/>
  <c r="AB26" i="13"/>
  <c r="AF26" i="13" s="1"/>
  <c r="AA26" i="13"/>
  <c r="Z26" i="13"/>
  <c r="Y26" i="13"/>
  <c r="X26" i="13"/>
  <c r="R26" i="13"/>
  <c r="Q26" i="13"/>
  <c r="P26" i="13"/>
  <c r="O26" i="13"/>
  <c r="M26" i="13"/>
  <c r="F26" i="13"/>
  <c r="E26" i="13"/>
  <c r="D26" i="13"/>
  <c r="C26" i="13"/>
  <c r="AE25" i="13"/>
  <c r="AC25" i="13"/>
  <c r="AB25" i="13"/>
  <c r="AF25" i="13" s="1"/>
  <c r="AA25" i="13"/>
  <c r="Z25" i="13"/>
  <c r="Y25" i="13"/>
  <c r="X25" i="13"/>
  <c r="R25" i="13"/>
  <c r="Q25" i="13"/>
  <c r="P25" i="13"/>
  <c r="O25" i="13"/>
  <c r="M25" i="13"/>
  <c r="F25" i="13"/>
  <c r="E25" i="13"/>
  <c r="D25" i="13"/>
  <c r="C25" i="13"/>
  <c r="AE24" i="13"/>
  <c r="AD24" i="13"/>
  <c r="AB24" i="13"/>
  <c r="AF24" i="13"/>
  <c r="AA24" i="13"/>
  <c r="Z24" i="13"/>
  <c r="Y24" i="13"/>
  <c r="X24" i="13"/>
  <c r="R24" i="13"/>
  <c r="Q24" i="13"/>
  <c r="P24" i="13"/>
  <c r="O24" i="13"/>
  <c r="M24" i="13"/>
  <c r="F24" i="13"/>
  <c r="E24" i="13"/>
  <c r="D24" i="13"/>
  <c r="C24" i="13"/>
  <c r="AE23" i="13"/>
  <c r="AD23" i="13"/>
  <c r="AC23" i="13"/>
  <c r="AF23" i="13" s="1"/>
  <c r="AA23" i="13"/>
  <c r="Z23" i="13"/>
  <c r="Y23" i="13"/>
  <c r="X23" i="13"/>
  <c r="R23" i="13"/>
  <c r="Q23" i="13"/>
  <c r="P23" i="13"/>
  <c r="O23" i="13"/>
  <c r="M23" i="13"/>
  <c r="F23" i="13"/>
  <c r="E23" i="13"/>
  <c r="D23" i="13"/>
  <c r="C23" i="13"/>
  <c r="AD19" i="13"/>
  <c r="AC19" i="13"/>
  <c r="AB19" i="13"/>
  <c r="AF19" i="13" s="1"/>
  <c r="AA19" i="13"/>
  <c r="Z19" i="13"/>
  <c r="Y19" i="13"/>
  <c r="X19" i="13"/>
  <c r="R19" i="13"/>
  <c r="Q19" i="13"/>
  <c r="P19" i="13"/>
  <c r="O19" i="13"/>
  <c r="M19" i="13"/>
  <c r="F19" i="13"/>
  <c r="E19" i="13"/>
  <c r="D19" i="13"/>
  <c r="C19" i="13"/>
  <c r="AE18" i="13"/>
  <c r="AC18" i="13"/>
  <c r="AB18" i="13"/>
  <c r="AF18" i="13" s="1"/>
  <c r="AA18" i="13"/>
  <c r="Z18" i="13"/>
  <c r="Y18" i="13"/>
  <c r="X18" i="13"/>
  <c r="R18" i="13"/>
  <c r="Q18" i="13"/>
  <c r="P18" i="13"/>
  <c r="O18" i="13"/>
  <c r="M18" i="13"/>
  <c r="F18" i="13"/>
  <c r="E18" i="13"/>
  <c r="D18" i="13"/>
  <c r="C18" i="13"/>
  <c r="AE17" i="13"/>
  <c r="AD17" i="13"/>
  <c r="AB17" i="13"/>
  <c r="AF17" i="13"/>
  <c r="AA17" i="13"/>
  <c r="Z17" i="13"/>
  <c r="Y17" i="13"/>
  <c r="X17" i="13"/>
  <c r="R17" i="13"/>
  <c r="Q17" i="13"/>
  <c r="P17" i="13"/>
  <c r="O17" i="13"/>
  <c r="M17" i="13"/>
  <c r="F17" i="13"/>
  <c r="E17" i="13"/>
  <c r="D17" i="13"/>
  <c r="C17" i="13"/>
  <c r="AE16" i="13"/>
  <c r="AD16" i="13"/>
  <c r="AC16" i="13"/>
  <c r="AF16" i="13"/>
  <c r="AA16" i="13"/>
  <c r="Z16" i="13"/>
  <c r="Y16" i="13"/>
  <c r="X16" i="13"/>
  <c r="R16" i="13"/>
  <c r="Q16" i="13"/>
  <c r="P16" i="13"/>
  <c r="O16" i="13"/>
  <c r="M16" i="13"/>
  <c r="F16" i="13"/>
  <c r="E16" i="13"/>
  <c r="D16" i="13"/>
  <c r="C16" i="13"/>
  <c r="AD12" i="13"/>
  <c r="AC12" i="13"/>
  <c r="AF12" i="13"/>
  <c r="AB12" i="13"/>
  <c r="AA12" i="13"/>
  <c r="Z12" i="13"/>
  <c r="Y12" i="13"/>
  <c r="X12" i="13"/>
  <c r="R12" i="13"/>
  <c r="Q12" i="13"/>
  <c r="P12" i="13"/>
  <c r="O12" i="13"/>
  <c r="M12" i="13"/>
  <c r="F12" i="13"/>
  <c r="E12" i="13"/>
  <c r="D12" i="13"/>
  <c r="C12" i="13"/>
  <c r="AE11" i="13"/>
  <c r="AC11" i="13"/>
  <c r="AF11" i="13" s="1"/>
  <c r="AB11" i="13"/>
  <c r="AA11" i="13"/>
  <c r="Z11" i="13"/>
  <c r="Y11" i="13"/>
  <c r="X11" i="13"/>
  <c r="R11" i="13"/>
  <c r="Q11" i="13"/>
  <c r="P11" i="13"/>
  <c r="O11" i="13"/>
  <c r="M11" i="13"/>
  <c r="F11" i="13"/>
  <c r="E11" i="13"/>
  <c r="D11" i="13"/>
  <c r="C11" i="13"/>
  <c r="AE10" i="13"/>
  <c r="AD10" i="13"/>
  <c r="AF10" i="13" s="1"/>
  <c r="AB10" i="13"/>
  <c r="AA10" i="13"/>
  <c r="Z10" i="13"/>
  <c r="Y10" i="13"/>
  <c r="X10" i="13"/>
  <c r="R10" i="13"/>
  <c r="Q10" i="13"/>
  <c r="P10" i="13"/>
  <c r="O10" i="13"/>
  <c r="M10" i="13"/>
  <c r="F10" i="13"/>
  <c r="E10" i="13"/>
  <c r="D10" i="13"/>
  <c r="C10" i="13"/>
  <c r="AE9" i="13"/>
  <c r="AD9" i="13"/>
  <c r="AC9" i="13"/>
  <c r="AF9" i="13" s="1"/>
  <c r="AA9" i="13"/>
  <c r="Z9" i="13"/>
  <c r="Y9" i="13"/>
  <c r="X9" i="13"/>
  <c r="R9" i="13"/>
  <c r="Q9" i="13"/>
  <c r="P9" i="13"/>
  <c r="O9" i="13"/>
  <c r="M9" i="13"/>
  <c r="F9" i="13"/>
  <c r="E9" i="13"/>
  <c r="D9" i="13"/>
  <c r="C9" i="13"/>
  <c r="E5" i="13"/>
  <c r="H4" i="13"/>
  <c r="G4" i="13"/>
  <c r="F4" i="13"/>
  <c r="Q3" i="13"/>
  <c r="P3" i="13"/>
  <c r="O3" i="13"/>
  <c r="K3" i="13"/>
  <c r="O2" i="13"/>
  <c r="I28" i="12"/>
  <c r="H28" i="12"/>
  <c r="G28" i="12"/>
  <c r="AD26" i="12"/>
  <c r="AC26" i="12"/>
  <c r="AB26" i="12"/>
  <c r="AF26" i="12" s="1"/>
  <c r="AA26" i="12"/>
  <c r="Z26" i="12"/>
  <c r="Y26" i="12"/>
  <c r="X26" i="12"/>
  <c r="R26" i="12"/>
  <c r="Q26" i="12"/>
  <c r="P26" i="12"/>
  <c r="O26" i="12"/>
  <c r="M26" i="12"/>
  <c r="F26" i="12"/>
  <c r="E26" i="12"/>
  <c r="D26" i="12"/>
  <c r="C26" i="12"/>
  <c r="AE25" i="12"/>
  <c r="AC25" i="12"/>
  <c r="AB25" i="12"/>
  <c r="AF25" i="12" s="1"/>
  <c r="AA25" i="12"/>
  <c r="Z25" i="12"/>
  <c r="Y25" i="12"/>
  <c r="X25" i="12"/>
  <c r="R25" i="12"/>
  <c r="Q25" i="12"/>
  <c r="P25" i="12"/>
  <c r="O25" i="12"/>
  <c r="M25" i="12"/>
  <c r="F25" i="12"/>
  <c r="E25" i="12"/>
  <c r="D25" i="12"/>
  <c r="C25" i="12"/>
  <c r="AE24" i="12"/>
  <c r="AD24" i="12"/>
  <c r="AB24" i="12"/>
  <c r="AF24" i="12" s="1"/>
  <c r="AA24" i="12"/>
  <c r="Z24" i="12"/>
  <c r="Y24" i="12"/>
  <c r="X24" i="12"/>
  <c r="R24" i="12"/>
  <c r="Q24" i="12"/>
  <c r="P24" i="12"/>
  <c r="O24" i="12"/>
  <c r="M24" i="12"/>
  <c r="F24" i="12"/>
  <c r="E24" i="12"/>
  <c r="D24" i="12"/>
  <c r="C24" i="12"/>
  <c r="AE23" i="12"/>
  <c r="AD23" i="12"/>
  <c r="AF23" i="12" s="1"/>
  <c r="AC23" i="12"/>
  <c r="AA23" i="12"/>
  <c r="Z23" i="12"/>
  <c r="Y23" i="12"/>
  <c r="X23" i="12"/>
  <c r="R23" i="12"/>
  <c r="Q23" i="12"/>
  <c r="P23" i="12"/>
  <c r="O23" i="12"/>
  <c r="M23" i="12"/>
  <c r="F23" i="12"/>
  <c r="E23" i="12"/>
  <c r="D23" i="12"/>
  <c r="C23" i="12"/>
  <c r="AD19" i="12"/>
  <c r="AC19" i="12"/>
  <c r="AF19" i="12" s="1"/>
  <c r="AB19" i="12"/>
  <c r="AA19" i="12"/>
  <c r="Z19" i="12"/>
  <c r="Y19" i="12"/>
  <c r="X19" i="12"/>
  <c r="R19" i="12"/>
  <c r="Q19" i="12"/>
  <c r="P19" i="12"/>
  <c r="O19" i="12"/>
  <c r="M19" i="12"/>
  <c r="F19" i="12"/>
  <c r="E19" i="12"/>
  <c r="D19" i="12"/>
  <c r="C19" i="12"/>
  <c r="AE18" i="12"/>
  <c r="AC18" i="12"/>
  <c r="AB18" i="12"/>
  <c r="AF18" i="12"/>
  <c r="AA18" i="12"/>
  <c r="Z18" i="12"/>
  <c r="Y18" i="12"/>
  <c r="X18" i="12"/>
  <c r="R18" i="12"/>
  <c r="Q18" i="12"/>
  <c r="P18" i="12"/>
  <c r="O18" i="12"/>
  <c r="M18" i="12"/>
  <c r="F18" i="12"/>
  <c r="E18" i="12"/>
  <c r="D18" i="12"/>
  <c r="C18" i="12"/>
  <c r="AE17" i="12"/>
  <c r="AD17" i="12"/>
  <c r="AB17" i="12"/>
  <c r="AF17" i="12" s="1"/>
  <c r="AA17" i="12"/>
  <c r="Z17" i="12"/>
  <c r="Y17" i="12"/>
  <c r="X17" i="12"/>
  <c r="R17" i="12"/>
  <c r="Q17" i="12"/>
  <c r="P17" i="12"/>
  <c r="O17" i="12"/>
  <c r="M17" i="12"/>
  <c r="F17" i="12"/>
  <c r="E17" i="12"/>
  <c r="D17" i="12"/>
  <c r="C17" i="12"/>
  <c r="AE16" i="12"/>
  <c r="AD16" i="12"/>
  <c r="AC16" i="12"/>
  <c r="AF16" i="12" s="1"/>
  <c r="AA16" i="12"/>
  <c r="Z16" i="12"/>
  <c r="Y16" i="12"/>
  <c r="X16" i="12"/>
  <c r="R16" i="12"/>
  <c r="Q16" i="12"/>
  <c r="P16" i="12"/>
  <c r="O16" i="12"/>
  <c r="M16" i="12"/>
  <c r="F16" i="12"/>
  <c r="E16" i="12"/>
  <c r="D16" i="12"/>
  <c r="C16" i="12"/>
  <c r="AD12" i="12"/>
  <c r="AC12" i="12"/>
  <c r="AF12" i="12" s="1"/>
  <c r="AB12" i="12"/>
  <c r="AA12" i="12"/>
  <c r="Z12" i="12"/>
  <c r="Y12" i="12"/>
  <c r="X12" i="12"/>
  <c r="R12" i="12"/>
  <c r="Q12" i="12"/>
  <c r="P12" i="12"/>
  <c r="O12" i="12"/>
  <c r="M12" i="12"/>
  <c r="F12" i="12"/>
  <c r="E12" i="12"/>
  <c r="D12" i="12"/>
  <c r="C12" i="12"/>
  <c r="AE11" i="12"/>
  <c r="AC11" i="12"/>
  <c r="AF11" i="12" s="1"/>
  <c r="AB11" i="12"/>
  <c r="AA11" i="12"/>
  <c r="Z11" i="12"/>
  <c r="Y11" i="12"/>
  <c r="X11" i="12"/>
  <c r="R11" i="12"/>
  <c r="Q11" i="12"/>
  <c r="P11" i="12"/>
  <c r="O11" i="12"/>
  <c r="M11" i="12"/>
  <c r="F11" i="12"/>
  <c r="E11" i="12"/>
  <c r="D11" i="12"/>
  <c r="C11" i="12"/>
  <c r="AE10" i="12"/>
  <c r="AF10" i="12" s="1"/>
  <c r="AD10" i="12"/>
  <c r="AB10" i="12"/>
  <c r="AA10" i="12"/>
  <c r="Z10" i="12"/>
  <c r="Y10" i="12"/>
  <c r="X10" i="12"/>
  <c r="R10" i="12"/>
  <c r="Q10" i="12"/>
  <c r="P10" i="12"/>
  <c r="O10" i="12"/>
  <c r="M10" i="12"/>
  <c r="F10" i="12"/>
  <c r="E10" i="12"/>
  <c r="D10" i="12"/>
  <c r="C10" i="12"/>
  <c r="AE9" i="12"/>
  <c r="AD9" i="12"/>
  <c r="AF9" i="12" s="1"/>
  <c r="AC9" i="12"/>
  <c r="AA9" i="12"/>
  <c r="Z9" i="12"/>
  <c r="Y9" i="12"/>
  <c r="X9" i="12"/>
  <c r="R9" i="12"/>
  <c r="Q9" i="12"/>
  <c r="P9" i="12"/>
  <c r="O9" i="12"/>
  <c r="M9" i="12"/>
  <c r="F9" i="12"/>
  <c r="E9" i="12"/>
  <c r="D9" i="12"/>
  <c r="C9" i="12"/>
  <c r="E5" i="12"/>
  <c r="H4" i="12"/>
  <c r="G4" i="12"/>
  <c r="F4" i="12"/>
  <c r="Q3" i="12"/>
  <c r="P3" i="12"/>
  <c r="O3" i="12"/>
  <c r="K3" i="12"/>
  <c r="O2" i="12"/>
  <c r="I29" i="10"/>
  <c r="H29" i="10"/>
  <c r="G29" i="10"/>
  <c r="AD27" i="10"/>
  <c r="AC27" i="10"/>
  <c r="AB27" i="10"/>
  <c r="AA27" i="10"/>
  <c r="Z27" i="10"/>
  <c r="Y27" i="10"/>
  <c r="X27" i="10"/>
  <c r="R27" i="10"/>
  <c r="Q27" i="10"/>
  <c r="P27" i="10"/>
  <c r="O27" i="10"/>
  <c r="M27" i="10"/>
  <c r="F27" i="10"/>
  <c r="E27" i="10"/>
  <c r="D27" i="10"/>
  <c r="C27" i="10"/>
  <c r="AE26" i="10"/>
  <c r="AC26" i="10"/>
  <c r="AB26" i="10"/>
  <c r="AF26" i="10" s="1"/>
  <c r="AA26" i="10"/>
  <c r="Z26" i="10"/>
  <c r="Y26" i="10"/>
  <c r="X26" i="10"/>
  <c r="R26" i="10"/>
  <c r="Q26" i="10"/>
  <c r="P26" i="10"/>
  <c r="O26" i="10"/>
  <c r="M26" i="10"/>
  <c r="F26" i="10"/>
  <c r="E26" i="10"/>
  <c r="D26" i="10"/>
  <c r="C26" i="10"/>
  <c r="AE25" i="10"/>
  <c r="AD25" i="10"/>
  <c r="AB25" i="10"/>
  <c r="AF25" i="10" s="1"/>
  <c r="AA25" i="10"/>
  <c r="Z25" i="10"/>
  <c r="Y25" i="10"/>
  <c r="X25" i="10"/>
  <c r="R25" i="10"/>
  <c r="Q25" i="10"/>
  <c r="P25" i="10"/>
  <c r="O25" i="10"/>
  <c r="M25" i="10"/>
  <c r="F25" i="10"/>
  <c r="E25" i="10"/>
  <c r="D25" i="10"/>
  <c r="C25" i="10"/>
  <c r="AE24" i="10"/>
  <c r="AD24" i="10"/>
  <c r="AC24" i="10"/>
  <c r="AF24" i="10"/>
  <c r="AA24" i="10"/>
  <c r="Z24" i="10"/>
  <c r="Y24" i="10"/>
  <c r="X24" i="10"/>
  <c r="R24" i="10"/>
  <c r="Q24" i="10"/>
  <c r="P24" i="10"/>
  <c r="O24" i="10"/>
  <c r="M24" i="10"/>
  <c r="F24" i="10"/>
  <c r="E24" i="10"/>
  <c r="D24" i="10"/>
  <c r="C24" i="10"/>
  <c r="AD20" i="10"/>
  <c r="AC20" i="10"/>
  <c r="AB20" i="10"/>
  <c r="AF20" i="10" s="1"/>
  <c r="AA20" i="10"/>
  <c r="Z20" i="10"/>
  <c r="Y20" i="10"/>
  <c r="X20" i="10"/>
  <c r="R20" i="10"/>
  <c r="Q20" i="10"/>
  <c r="P20" i="10"/>
  <c r="O20" i="10"/>
  <c r="M20" i="10"/>
  <c r="F20" i="10"/>
  <c r="E20" i="10"/>
  <c r="D20" i="10"/>
  <c r="C20" i="10"/>
  <c r="AE19" i="10"/>
  <c r="AC19" i="10"/>
  <c r="AF19" i="10" s="1"/>
  <c r="AB19" i="10"/>
  <c r="AA19" i="10"/>
  <c r="Z19" i="10"/>
  <c r="Y19" i="10"/>
  <c r="X19" i="10"/>
  <c r="R19" i="10"/>
  <c r="Q19" i="10"/>
  <c r="P19" i="10"/>
  <c r="O19" i="10"/>
  <c r="M19" i="10"/>
  <c r="F19" i="10"/>
  <c r="E19" i="10"/>
  <c r="D19" i="10"/>
  <c r="C19" i="10"/>
  <c r="AE18" i="10"/>
  <c r="AD18" i="10"/>
  <c r="AB18" i="10"/>
  <c r="AF18" i="10"/>
  <c r="AA18" i="10"/>
  <c r="Z18" i="10"/>
  <c r="Y18" i="10"/>
  <c r="X18" i="10"/>
  <c r="R18" i="10"/>
  <c r="Q18" i="10"/>
  <c r="P18" i="10"/>
  <c r="O18" i="10"/>
  <c r="M18" i="10"/>
  <c r="C18" i="10"/>
  <c r="AE17" i="10"/>
  <c r="AD17" i="10"/>
  <c r="AC17" i="10"/>
  <c r="AF17" i="10" s="1"/>
  <c r="AA17" i="10"/>
  <c r="Z17" i="10"/>
  <c r="Y17" i="10"/>
  <c r="X17" i="10"/>
  <c r="R17" i="10"/>
  <c r="Q17" i="10"/>
  <c r="P17" i="10"/>
  <c r="O17" i="10"/>
  <c r="M17" i="10"/>
  <c r="F17" i="10"/>
  <c r="E17" i="10"/>
  <c r="D17" i="10"/>
  <c r="AD12" i="10"/>
  <c r="AC12" i="10"/>
  <c r="AB12" i="10"/>
  <c r="AF12" i="10" s="1"/>
  <c r="AA12" i="10"/>
  <c r="Z12" i="10"/>
  <c r="Y12" i="10"/>
  <c r="X12" i="10"/>
  <c r="R12" i="10"/>
  <c r="Q12" i="10"/>
  <c r="P12" i="10"/>
  <c r="O12" i="10"/>
  <c r="M12" i="10"/>
  <c r="F12" i="10"/>
  <c r="E12" i="10"/>
  <c r="D12" i="10"/>
  <c r="AE11" i="10"/>
  <c r="AC11" i="10"/>
  <c r="AB11" i="10"/>
  <c r="AF11" i="10" s="1"/>
  <c r="AA11" i="10"/>
  <c r="Z11" i="10"/>
  <c r="Y11" i="10"/>
  <c r="X11" i="10"/>
  <c r="R11" i="10"/>
  <c r="Q11" i="10"/>
  <c r="P11" i="10"/>
  <c r="O11" i="10"/>
  <c r="M11" i="10"/>
  <c r="F11" i="10"/>
  <c r="E11" i="10"/>
  <c r="D11" i="10"/>
  <c r="C11" i="10"/>
  <c r="AE10" i="10"/>
  <c r="AD10" i="10"/>
  <c r="AF10" i="10" s="1"/>
  <c r="AB10" i="10"/>
  <c r="AA10" i="10"/>
  <c r="Z10" i="10"/>
  <c r="Y10" i="10"/>
  <c r="X10" i="10"/>
  <c r="R10" i="10"/>
  <c r="Q10" i="10"/>
  <c r="P10" i="10"/>
  <c r="O10" i="10"/>
  <c r="M10" i="10"/>
  <c r="E10" i="10"/>
  <c r="D10" i="10"/>
  <c r="AE9" i="10"/>
  <c r="AD9" i="10"/>
  <c r="AC9" i="10"/>
  <c r="AF9" i="10" s="1"/>
  <c r="AA9" i="10"/>
  <c r="Z9" i="10"/>
  <c r="Y9" i="10"/>
  <c r="X9" i="10"/>
  <c r="R9" i="10"/>
  <c r="Q9" i="10"/>
  <c r="P9" i="10"/>
  <c r="O9" i="10"/>
  <c r="M9" i="10"/>
  <c r="F9" i="10"/>
  <c r="E9" i="10"/>
  <c r="D9" i="10"/>
  <c r="C9" i="10"/>
  <c r="E5" i="10"/>
  <c r="H4" i="10"/>
  <c r="G4" i="10"/>
  <c r="F4" i="10"/>
  <c r="Q3" i="10"/>
  <c r="P3" i="10"/>
  <c r="O3" i="10"/>
  <c r="L3" i="10"/>
  <c r="O2" i="10"/>
  <c r="I29" i="9"/>
  <c r="H29" i="9"/>
  <c r="G29" i="9"/>
  <c r="AD27" i="9"/>
  <c r="AC27" i="9"/>
  <c r="AB27" i="9"/>
  <c r="AA27" i="9"/>
  <c r="Z27" i="9"/>
  <c r="Y27" i="9"/>
  <c r="X27" i="9"/>
  <c r="R27" i="9"/>
  <c r="Q27" i="9"/>
  <c r="P27" i="9"/>
  <c r="O27" i="9"/>
  <c r="M27" i="9"/>
  <c r="F27" i="9"/>
  <c r="E27" i="9"/>
  <c r="D27" i="9"/>
  <c r="C27" i="9"/>
  <c r="AE26" i="9"/>
  <c r="AC26" i="9"/>
  <c r="AB26" i="9"/>
  <c r="AA26" i="9"/>
  <c r="Z26" i="9"/>
  <c r="Y26" i="9"/>
  <c r="X26" i="9"/>
  <c r="R26" i="9"/>
  <c r="Q26" i="9"/>
  <c r="P26" i="9"/>
  <c r="O26" i="9"/>
  <c r="M26" i="9"/>
  <c r="F26" i="9"/>
  <c r="E26" i="9"/>
  <c r="D26" i="9"/>
  <c r="C26" i="9"/>
  <c r="AE25" i="9"/>
  <c r="AD25" i="9"/>
  <c r="AB25" i="9"/>
  <c r="AA25" i="9"/>
  <c r="Z25" i="9"/>
  <c r="Y25" i="9"/>
  <c r="X25" i="9"/>
  <c r="R25" i="9"/>
  <c r="Q25" i="9"/>
  <c r="P25" i="9"/>
  <c r="O25" i="9"/>
  <c r="M25" i="9"/>
  <c r="F25" i="9"/>
  <c r="E25" i="9"/>
  <c r="D25" i="9"/>
  <c r="C25" i="9"/>
  <c r="AE24" i="9"/>
  <c r="AD24" i="9"/>
  <c r="AC24" i="9"/>
  <c r="AA24" i="9"/>
  <c r="Z24" i="9"/>
  <c r="Y24" i="9"/>
  <c r="X24" i="9"/>
  <c r="R24" i="9"/>
  <c r="Q24" i="9"/>
  <c r="P24" i="9"/>
  <c r="O24" i="9"/>
  <c r="M24" i="9"/>
  <c r="F24" i="9"/>
  <c r="E24" i="9"/>
  <c r="D24" i="9"/>
  <c r="C24" i="9"/>
  <c r="AD20" i="9"/>
  <c r="AC20" i="9"/>
  <c r="AB20" i="9"/>
  <c r="AF20" i="9" s="1"/>
  <c r="AA20" i="9"/>
  <c r="Z20" i="9"/>
  <c r="Y20" i="9"/>
  <c r="X20" i="9"/>
  <c r="R20" i="9"/>
  <c r="Q20" i="9"/>
  <c r="P20" i="9"/>
  <c r="O20" i="9"/>
  <c r="M20" i="9"/>
  <c r="F20" i="9"/>
  <c r="E20" i="9"/>
  <c r="D20" i="9"/>
  <c r="C20" i="9"/>
  <c r="AE19" i="9"/>
  <c r="AC19" i="9"/>
  <c r="AB19" i="9"/>
  <c r="AF19" i="9" s="1"/>
  <c r="AA19" i="9"/>
  <c r="Z19" i="9"/>
  <c r="Y19" i="9"/>
  <c r="X19" i="9"/>
  <c r="R19" i="9"/>
  <c r="Q19" i="9"/>
  <c r="P19" i="9"/>
  <c r="O19" i="9"/>
  <c r="M19" i="9"/>
  <c r="F19" i="9"/>
  <c r="E19" i="9"/>
  <c r="D19" i="9"/>
  <c r="C19" i="9"/>
  <c r="AE18" i="9"/>
  <c r="AD18" i="9"/>
  <c r="AF18" i="9" s="1"/>
  <c r="AB18" i="9"/>
  <c r="AA18" i="9"/>
  <c r="Z18" i="9"/>
  <c r="Y18" i="9"/>
  <c r="X18" i="9"/>
  <c r="R18" i="9"/>
  <c r="Q18" i="9"/>
  <c r="P18" i="9"/>
  <c r="O18" i="9"/>
  <c r="M18" i="9"/>
  <c r="F18" i="9"/>
  <c r="E18" i="9"/>
  <c r="D18" i="9"/>
  <c r="C18" i="9"/>
  <c r="AE17" i="9"/>
  <c r="AF17" i="9" s="1"/>
  <c r="AD17" i="9"/>
  <c r="AC17" i="9"/>
  <c r="AA17" i="9"/>
  <c r="Z17" i="9"/>
  <c r="Y17" i="9"/>
  <c r="X17" i="9"/>
  <c r="R17" i="9"/>
  <c r="Q17" i="9"/>
  <c r="P17" i="9"/>
  <c r="O17" i="9"/>
  <c r="M17" i="9"/>
  <c r="F17" i="9"/>
  <c r="E17" i="9"/>
  <c r="D17" i="9"/>
  <c r="C17" i="9"/>
  <c r="AD12" i="9"/>
  <c r="AC12" i="9"/>
  <c r="AB12" i="9"/>
  <c r="AA12" i="9"/>
  <c r="Z12" i="9"/>
  <c r="Y12" i="9"/>
  <c r="X12" i="9"/>
  <c r="R12" i="9"/>
  <c r="Q12" i="9"/>
  <c r="P12" i="9"/>
  <c r="O12" i="9"/>
  <c r="M12" i="9"/>
  <c r="F12" i="9"/>
  <c r="E12" i="9"/>
  <c r="D12" i="9"/>
  <c r="C12" i="9"/>
  <c r="AE11" i="9"/>
  <c r="AC11" i="9"/>
  <c r="AB11" i="9"/>
  <c r="AF11" i="9" s="1"/>
  <c r="AA11" i="9"/>
  <c r="Z11" i="9"/>
  <c r="Y11" i="9"/>
  <c r="X11" i="9"/>
  <c r="R11" i="9"/>
  <c r="Q11" i="9"/>
  <c r="P11" i="9"/>
  <c r="O11" i="9"/>
  <c r="M11" i="9"/>
  <c r="F11" i="9"/>
  <c r="E11" i="9"/>
  <c r="D11" i="9"/>
  <c r="C11" i="9"/>
  <c r="AE10" i="9"/>
  <c r="AD10" i="9"/>
  <c r="AB10" i="9"/>
  <c r="AF10" i="9"/>
  <c r="AA10" i="9"/>
  <c r="Z10" i="9"/>
  <c r="Y10" i="9"/>
  <c r="X10" i="9"/>
  <c r="R10" i="9"/>
  <c r="Q10" i="9"/>
  <c r="P10" i="9"/>
  <c r="O10" i="9"/>
  <c r="M10" i="9"/>
  <c r="E10" i="9"/>
  <c r="D10" i="9"/>
  <c r="AE9" i="9"/>
  <c r="AD9" i="9"/>
  <c r="AC9" i="9"/>
  <c r="AA9" i="9"/>
  <c r="Z9" i="9"/>
  <c r="Y9" i="9"/>
  <c r="X9" i="9"/>
  <c r="R9" i="9"/>
  <c r="Q9" i="9"/>
  <c r="P9" i="9"/>
  <c r="O9" i="9"/>
  <c r="M9" i="9"/>
  <c r="F9" i="9"/>
  <c r="E9" i="9"/>
  <c r="D9" i="9"/>
  <c r="C9" i="9"/>
  <c r="E5" i="9"/>
  <c r="H4" i="9"/>
  <c r="G4" i="9"/>
  <c r="F4" i="9"/>
  <c r="Q3" i="9"/>
  <c r="P3" i="9"/>
  <c r="O3" i="9"/>
  <c r="L3" i="9"/>
  <c r="O2" i="9"/>
  <c r="I28" i="7"/>
  <c r="H28" i="7"/>
  <c r="G28" i="7"/>
  <c r="AD26" i="7"/>
  <c r="AC26" i="7"/>
  <c r="AB26" i="7"/>
  <c r="AF26" i="7"/>
  <c r="AA26" i="7"/>
  <c r="Z26" i="7"/>
  <c r="Y26" i="7"/>
  <c r="X26" i="7"/>
  <c r="R26" i="7"/>
  <c r="Q26" i="7"/>
  <c r="P26" i="7"/>
  <c r="O26" i="7"/>
  <c r="M26" i="7"/>
  <c r="F26" i="7"/>
  <c r="E26" i="7"/>
  <c r="D26" i="7"/>
  <c r="C26" i="7"/>
  <c r="AE25" i="7"/>
  <c r="AC25" i="7"/>
  <c r="AB25" i="7"/>
  <c r="AF25" i="7"/>
  <c r="AA25" i="7"/>
  <c r="Z25" i="7"/>
  <c r="Y25" i="7"/>
  <c r="X25" i="7"/>
  <c r="R25" i="7"/>
  <c r="Q25" i="7"/>
  <c r="P25" i="7"/>
  <c r="O25" i="7"/>
  <c r="M25" i="7"/>
  <c r="E25" i="7"/>
  <c r="D25" i="7"/>
  <c r="C25" i="7"/>
  <c r="AE24" i="7"/>
  <c r="AD24" i="7"/>
  <c r="AB24" i="7"/>
  <c r="AF24" i="7"/>
  <c r="AA24" i="7"/>
  <c r="Z24" i="7"/>
  <c r="Y24" i="7"/>
  <c r="X24" i="7"/>
  <c r="R24" i="7"/>
  <c r="Q24" i="7"/>
  <c r="P24" i="7"/>
  <c r="O24" i="7"/>
  <c r="M24" i="7"/>
  <c r="F24" i="7"/>
  <c r="E24" i="7"/>
  <c r="D24" i="7"/>
  <c r="C24" i="7"/>
  <c r="AE23" i="7"/>
  <c r="AD23" i="7"/>
  <c r="AF23" i="7"/>
  <c r="AC23" i="7"/>
  <c r="AA23" i="7"/>
  <c r="Z23" i="7"/>
  <c r="Y23" i="7"/>
  <c r="X23" i="7"/>
  <c r="R23" i="7"/>
  <c r="Q23" i="7"/>
  <c r="P23" i="7"/>
  <c r="O23" i="7"/>
  <c r="M23" i="7"/>
  <c r="F23" i="7"/>
  <c r="E23" i="7"/>
  <c r="D23" i="7"/>
  <c r="C23" i="7"/>
  <c r="AD19" i="7"/>
  <c r="AF19" i="7"/>
  <c r="AC19" i="7"/>
  <c r="AB19" i="7"/>
  <c r="AA19" i="7"/>
  <c r="Z19" i="7"/>
  <c r="Y19" i="7"/>
  <c r="X19" i="7"/>
  <c r="R19" i="7"/>
  <c r="Q19" i="7"/>
  <c r="P19" i="7"/>
  <c r="O19" i="7"/>
  <c r="M19" i="7"/>
  <c r="F19" i="7"/>
  <c r="E19" i="7"/>
  <c r="D19" i="7"/>
  <c r="C19" i="7"/>
  <c r="AF18" i="7"/>
  <c r="AE18" i="7"/>
  <c r="AC18" i="7"/>
  <c r="AB18" i="7"/>
  <c r="AA18" i="7"/>
  <c r="Z18" i="7"/>
  <c r="Y18" i="7"/>
  <c r="X18" i="7"/>
  <c r="R18" i="7"/>
  <c r="Q18" i="7"/>
  <c r="P18" i="7"/>
  <c r="O18" i="7"/>
  <c r="M18" i="7"/>
  <c r="F18" i="7"/>
  <c r="E18" i="7"/>
  <c r="D18" i="7"/>
  <c r="C18" i="7"/>
  <c r="AE17" i="7"/>
  <c r="AD17" i="7"/>
  <c r="AB17" i="7"/>
  <c r="AF17" i="7"/>
  <c r="AA17" i="7"/>
  <c r="Z17" i="7"/>
  <c r="Y17" i="7"/>
  <c r="X17" i="7"/>
  <c r="R17" i="7"/>
  <c r="Q17" i="7"/>
  <c r="P17" i="7"/>
  <c r="O17" i="7"/>
  <c r="M17" i="7"/>
  <c r="F17" i="7"/>
  <c r="E17" i="7"/>
  <c r="D17" i="7"/>
  <c r="C17" i="7"/>
  <c r="AE16" i="7"/>
  <c r="AF16" i="7"/>
  <c r="AD16" i="7"/>
  <c r="AC16" i="7"/>
  <c r="AA16" i="7"/>
  <c r="Z16" i="7"/>
  <c r="Y16" i="7"/>
  <c r="X16" i="7"/>
  <c r="R16" i="7"/>
  <c r="Q16" i="7"/>
  <c r="P16" i="7"/>
  <c r="O16" i="7"/>
  <c r="M16" i="7"/>
  <c r="F16" i="7"/>
  <c r="E16" i="7"/>
  <c r="D16" i="7"/>
  <c r="C16" i="7"/>
  <c r="AF12" i="7"/>
  <c r="AD12" i="7"/>
  <c r="AC12" i="7"/>
  <c r="AB12" i="7"/>
  <c r="AA12" i="7"/>
  <c r="Z12" i="7"/>
  <c r="Y12" i="7"/>
  <c r="X12" i="7"/>
  <c r="R12" i="7"/>
  <c r="Q12" i="7"/>
  <c r="P12" i="7"/>
  <c r="O12" i="7"/>
  <c r="M12" i="7"/>
  <c r="E12" i="7"/>
  <c r="D12" i="7"/>
  <c r="C12" i="7"/>
  <c r="AE11" i="7"/>
  <c r="AF11" i="7"/>
  <c r="AC11" i="7"/>
  <c r="AB11" i="7"/>
  <c r="AA11" i="7"/>
  <c r="Z11" i="7"/>
  <c r="Y11" i="7"/>
  <c r="X11" i="7"/>
  <c r="R11" i="7"/>
  <c r="Q11" i="7"/>
  <c r="P11" i="7"/>
  <c r="O11" i="7"/>
  <c r="M11" i="7"/>
  <c r="E11" i="7"/>
  <c r="D11" i="7"/>
  <c r="C11" i="7"/>
  <c r="AE10" i="7"/>
  <c r="AF10" i="7"/>
  <c r="AD10" i="7"/>
  <c r="AB10" i="7"/>
  <c r="AA10" i="7"/>
  <c r="Z10" i="7"/>
  <c r="Y10" i="7"/>
  <c r="X10" i="7"/>
  <c r="R10" i="7"/>
  <c r="Q10" i="7"/>
  <c r="P10" i="7"/>
  <c r="O10" i="7"/>
  <c r="M10" i="7"/>
  <c r="F10" i="7"/>
  <c r="E10" i="7"/>
  <c r="D10" i="7"/>
  <c r="C10" i="7"/>
  <c r="AE9" i="7"/>
  <c r="AD9" i="7"/>
  <c r="AC9" i="7"/>
  <c r="AF9" i="7"/>
  <c r="AA9" i="7"/>
  <c r="Z9" i="7"/>
  <c r="Y9" i="7"/>
  <c r="X9" i="7"/>
  <c r="R9" i="7"/>
  <c r="Q9" i="7"/>
  <c r="P9" i="7"/>
  <c r="O9" i="7"/>
  <c r="M9" i="7"/>
  <c r="F9" i="7"/>
  <c r="E9" i="7"/>
  <c r="D9" i="7"/>
  <c r="C9" i="7"/>
  <c r="E5" i="7"/>
  <c r="H4" i="7"/>
  <c r="G4" i="7"/>
  <c r="F4" i="7"/>
  <c r="Q3" i="7"/>
  <c r="P3" i="7"/>
  <c r="O3" i="7"/>
  <c r="K3" i="7"/>
  <c r="O2" i="7"/>
  <c r="I28" i="6"/>
  <c r="H28" i="6"/>
  <c r="G28" i="6"/>
  <c r="AF26" i="6"/>
  <c r="AD26" i="6"/>
  <c r="AC26" i="6"/>
  <c r="AB26" i="6"/>
  <c r="AA26" i="6"/>
  <c r="Z26" i="6"/>
  <c r="Y26" i="6"/>
  <c r="X26" i="6"/>
  <c r="R26" i="6"/>
  <c r="Q26" i="6"/>
  <c r="P26" i="6"/>
  <c r="O26" i="6"/>
  <c r="M26" i="6"/>
  <c r="F26" i="6"/>
  <c r="E26" i="6"/>
  <c r="D26" i="6"/>
  <c r="C26" i="6"/>
  <c r="AE25" i="6"/>
  <c r="AC25" i="6"/>
  <c r="AB25" i="6"/>
  <c r="AF25" i="6"/>
  <c r="AA25" i="6"/>
  <c r="Z25" i="6"/>
  <c r="Y25" i="6"/>
  <c r="X25" i="6"/>
  <c r="R25" i="6"/>
  <c r="Q25" i="6"/>
  <c r="P25" i="6"/>
  <c r="O25" i="6"/>
  <c r="M25" i="6"/>
  <c r="E25" i="6"/>
  <c r="D25" i="6"/>
  <c r="C25" i="6"/>
  <c r="AE24" i="6"/>
  <c r="AD24" i="6"/>
  <c r="AB24" i="6"/>
  <c r="AF24" i="6"/>
  <c r="AA24" i="6"/>
  <c r="Z24" i="6"/>
  <c r="Y24" i="6"/>
  <c r="X24" i="6"/>
  <c r="R24" i="6"/>
  <c r="Q24" i="6"/>
  <c r="P24" i="6"/>
  <c r="O24" i="6"/>
  <c r="M24" i="6"/>
  <c r="F24" i="6"/>
  <c r="E24" i="6"/>
  <c r="D24" i="6"/>
  <c r="C24" i="6"/>
  <c r="AE23" i="6"/>
  <c r="AD23" i="6"/>
  <c r="AC23" i="6"/>
  <c r="AF23" i="6"/>
  <c r="AA23" i="6"/>
  <c r="Z23" i="6"/>
  <c r="Y23" i="6"/>
  <c r="X23" i="6"/>
  <c r="R23" i="6"/>
  <c r="Q23" i="6"/>
  <c r="P23" i="6"/>
  <c r="O23" i="6"/>
  <c r="M23" i="6"/>
  <c r="F23" i="6"/>
  <c r="E23" i="6"/>
  <c r="D23" i="6"/>
  <c r="C23" i="6"/>
  <c r="AD19" i="6"/>
  <c r="AC19" i="6"/>
  <c r="AB19" i="6"/>
  <c r="AF19" i="6"/>
  <c r="AA19" i="6"/>
  <c r="Z19" i="6"/>
  <c r="Y19" i="6"/>
  <c r="X19" i="6"/>
  <c r="R19" i="6"/>
  <c r="Q19" i="6"/>
  <c r="P19" i="6"/>
  <c r="O19" i="6"/>
  <c r="M19" i="6"/>
  <c r="F19" i="6"/>
  <c r="E19" i="6"/>
  <c r="D19" i="6"/>
  <c r="C19" i="6"/>
  <c r="AF18" i="6"/>
  <c r="AE18" i="6"/>
  <c r="AC18" i="6"/>
  <c r="AB18" i="6"/>
  <c r="AA18" i="6"/>
  <c r="Z18" i="6"/>
  <c r="Y18" i="6"/>
  <c r="X18" i="6"/>
  <c r="R18" i="6"/>
  <c r="Q18" i="6"/>
  <c r="P18" i="6"/>
  <c r="O18" i="6"/>
  <c r="M18" i="6"/>
  <c r="F18" i="6"/>
  <c r="E18" i="6"/>
  <c r="D18" i="6"/>
  <c r="C18" i="6"/>
  <c r="AE17" i="6"/>
  <c r="AD17" i="6"/>
  <c r="AB17" i="6"/>
  <c r="AF17" i="6"/>
  <c r="AA17" i="6"/>
  <c r="Z17" i="6"/>
  <c r="Y17" i="6"/>
  <c r="X17" i="6"/>
  <c r="R17" i="6"/>
  <c r="Q17" i="6"/>
  <c r="P17" i="6"/>
  <c r="O17" i="6"/>
  <c r="M17" i="6"/>
  <c r="F17" i="6"/>
  <c r="E17" i="6"/>
  <c r="D17" i="6"/>
  <c r="C17" i="6"/>
  <c r="AE16" i="6"/>
  <c r="AD16" i="6"/>
  <c r="AC16" i="6"/>
  <c r="AF16" i="6"/>
  <c r="AA16" i="6"/>
  <c r="Z16" i="6"/>
  <c r="Y16" i="6"/>
  <c r="X16" i="6"/>
  <c r="R16" i="6"/>
  <c r="Q16" i="6"/>
  <c r="P16" i="6"/>
  <c r="O16" i="6"/>
  <c r="M16" i="6"/>
  <c r="F16" i="6"/>
  <c r="E16" i="6"/>
  <c r="D16" i="6"/>
  <c r="C16" i="6"/>
  <c r="AD12" i="6"/>
  <c r="AF12" i="6"/>
  <c r="AC12" i="6"/>
  <c r="AB12" i="6"/>
  <c r="AA12" i="6"/>
  <c r="Z12" i="6"/>
  <c r="Y12" i="6"/>
  <c r="X12" i="6"/>
  <c r="R12" i="6"/>
  <c r="Q12" i="6"/>
  <c r="P12" i="6"/>
  <c r="O12" i="6"/>
  <c r="M12" i="6"/>
  <c r="E12" i="6"/>
  <c r="D12" i="6"/>
  <c r="C12" i="6"/>
  <c r="AE11" i="6"/>
  <c r="AF11" i="6"/>
  <c r="AC11" i="6"/>
  <c r="AB11" i="6"/>
  <c r="AA11" i="6"/>
  <c r="Z11" i="6"/>
  <c r="Y11" i="6"/>
  <c r="X11" i="6"/>
  <c r="R11" i="6"/>
  <c r="Q11" i="6"/>
  <c r="P11" i="6"/>
  <c r="O11" i="6"/>
  <c r="M11" i="6"/>
  <c r="E11" i="6"/>
  <c r="D11" i="6"/>
  <c r="C11" i="6"/>
  <c r="AE10" i="6"/>
  <c r="AF10" i="6"/>
  <c r="AD10" i="6"/>
  <c r="AB10" i="6"/>
  <c r="AA10" i="6"/>
  <c r="Z10" i="6"/>
  <c r="Y10" i="6"/>
  <c r="X10" i="6"/>
  <c r="R10" i="6"/>
  <c r="Q10" i="6"/>
  <c r="P10" i="6"/>
  <c r="O10" i="6"/>
  <c r="M10" i="6"/>
  <c r="F10" i="6"/>
  <c r="E10" i="6"/>
  <c r="D10" i="6"/>
  <c r="C10" i="6"/>
  <c r="AE9" i="6"/>
  <c r="AD9" i="6"/>
  <c r="AC9" i="6"/>
  <c r="AF9" i="6"/>
  <c r="AA9" i="6"/>
  <c r="Z9" i="6"/>
  <c r="Y9" i="6"/>
  <c r="X9" i="6"/>
  <c r="R9" i="6"/>
  <c r="Q9" i="6"/>
  <c r="P9" i="6"/>
  <c r="O9" i="6"/>
  <c r="M9" i="6"/>
  <c r="F9" i="6"/>
  <c r="E9" i="6"/>
  <c r="D9" i="6"/>
  <c r="C9" i="6"/>
  <c r="E5" i="6"/>
  <c r="H4" i="6"/>
  <c r="G4" i="6"/>
  <c r="F4" i="6"/>
  <c r="Q3" i="6"/>
  <c r="P3" i="6"/>
  <c r="O3" i="6"/>
  <c r="K3" i="6"/>
  <c r="O2" i="6"/>
  <c r="I28" i="5"/>
  <c r="H28" i="5"/>
  <c r="G28" i="5"/>
  <c r="AD26" i="5"/>
  <c r="AC26" i="5"/>
  <c r="AF26" i="5"/>
  <c r="AB26" i="5"/>
  <c r="AA26" i="5"/>
  <c r="Z26" i="5"/>
  <c r="Y26" i="5"/>
  <c r="X26" i="5"/>
  <c r="R26" i="5"/>
  <c r="Q26" i="5"/>
  <c r="P26" i="5"/>
  <c r="O26" i="5"/>
  <c r="M26" i="5"/>
  <c r="F26" i="5"/>
  <c r="E26" i="5"/>
  <c r="D26" i="5"/>
  <c r="C26" i="5"/>
  <c r="AE25" i="5"/>
  <c r="AC25" i="5"/>
  <c r="AB25" i="5"/>
  <c r="AF25" i="5"/>
  <c r="AA25" i="5"/>
  <c r="Z25" i="5"/>
  <c r="Y25" i="5"/>
  <c r="X25" i="5"/>
  <c r="R25" i="5"/>
  <c r="Q25" i="5"/>
  <c r="P25" i="5"/>
  <c r="O25" i="5"/>
  <c r="M25" i="5"/>
  <c r="E25" i="5"/>
  <c r="D25" i="5"/>
  <c r="C25" i="5"/>
  <c r="AE24" i="5"/>
  <c r="AD24" i="5"/>
  <c r="AB24" i="5"/>
  <c r="AF24" i="5"/>
  <c r="AA24" i="5"/>
  <c r="Z24" i="5"/>
  <c r="Y24" i="5"/>
  <c r="X24" i="5"/>
  <c r="R24" i="5"/>
  <c r="Q24" i="5"/>
  <c r="P24" i="5"/>
  <c r="O24" i="5"/>
  <c r="M24" i="5"/>
  <c r="F24" i="5"/>
  <c r="E24" i="5"/>
  <c r="D24" i="5"/>
  <c r="C24" i="5"/>
  <c r="AE23" i="5"/>
  <c r="AD23" i="5"/>
  <c r="AF23" i="5"/>
  <c r="AC23" i="5"/>
  <c r="AA23" i="5"/>
  <c r="Z23" i="5"/>
  <c r="Y23" i="5"/>
  <c r="X23" i="5"/>
  <c r="R23" i="5"/>
  <c r="Q23" i="5"/>
  <c r="P23" i="5"/>
  <c r="O23" i="5"/>
  <c r="M23" i="5"/>
  <c r="F23" i="5"/>
  <c r="E23" i="5"/>
  <c r="D23" i="5"/>
  <c r="C23" i="5"/>
  <c r="AD19" i="5"/>
  <c r="AC19" i="5"/>
  <c r="AB19" i="5"/>
  <c r="AF19" i="5"/>
  <c r="AA19" i="5"/>
  <c r="Z19" i="5"/>
  <c r="Y19" i="5"/>
  <c r="X19" i="5"/>
  <c r="R19" i="5"/>
  <c r="Q19" i="5"/>
  <c r="P19" i="5"/>
  <c r="O19" i="5"/>
  <c r="M19" i="5"/>
  <c r="F19" i="5"/>
  <c r="E19" i="5"/>
  <c r="D19" i="5"/>
  <c r="C19" i="5"/>
  <c r="AF18" i="5"/>
  <c r="AE18" i="5"/>
  <c r="AC18" i="5"/>
  <c r="AB18" i="5"/>
  <c r="AA18" i="5"/>
  <c r="Z18" i="5"/>
  <c r="Y18" i="5"/>
  <c r="X18" i="5"/>
  <c r="R18" i="5"/>
  <c r="Q18" i="5"/>
  <c r="P18" i="5"/>
  <c r="O18" i="5"/>
  <c r="M18" i="5"/>
  <c r="F18" i="5"/>
  <c r="E18" i="5"/>
  <c r="D18" i="5"/>
  <c r="C18" i="5"/>
  <c r="AE17" i="5"/>
  <c r="AD17" i="5"/>
  <c r="AB17" i="5"/>
  <c r="AF17" i="5"/>
  <c r="AA17" i="5"/>
  <c r="Z17" i="5"/>
  <c r="Y17" i="5"/>
  <c r="X17" i="5"/>
  <c r="R17" i="5"/>
  <c r="Q17" i="5"/>
  <c r="P17" i="5"/>
  <c r="O17" i="5"/>
  <c r="M17" i="5"/>
  <c r="F17" i="5"/>
  <c r="E17" i="5"/>
  <c r="D17" i="5"/>
  <c r="C17" i="5"/>
  <c r="AF16" i="5"/>
  <c r="AE16" i="5"/>
  <c r="AD16" i="5"/>
  <c r="AC16" i="5"/>
  <c r="AA16" i="5"/>
  <c r="Z16" i="5"/>
  <c r="Y16" i="5"/>
  <c r="X16" i="5"/>
  <c r="R16" i="5"/>
  <c r="Q16" i="5"/>
  <c r="P16" i="5"/>
  <c r="O16" i="5"/>
  <c r="M16" i="5"/>
  <c r="F16" i="5"/>
  <c r="E16" i="5"/>
  <c r="D16" i="5"/>
  <c r="C16" i="5"/>
  <c r="AD12" i="5"/>
  <c r="AC12" i="5"/>
  <c r="AF12" i="5"/>
  <c r="AB12" i="5"/>
  <c r="AA12" i="5"/>
  <c r="Z12" i="5"/>
  <c r="Y12" i="5"/>
  <c r="X12" i="5"/>
  <c r="R12" i="5"/>
  <c r="Q12" i="5"/>
  <c r="P12" i="5"/>
  <c r="O12" i="5"/>
  <c r="M12" i="5"/>
  <c r="E12" i="5"/>
  <c r="D12" i="5"/>
  <c r="C12" i="5"/>
  <c r="AE11" i="5"/>
  <c r="AC11" i="5"/>
  <c r="AF11" i="5"/>
  <c r="AB11" i="5"/>
  <c r="AA11" i="5"/>
  <c r="Z11" i="5"/>
  <c r="Y11" i="5"/>
  <c r="X11" i="5"/>
  <c r="R11" i="5"/>
  <c r="Q11" i="5"/>
  <c r="P11" i="5"/>
  <c r="O11" i="5"/>
  <c r="M11" i="5"/>
  <c r="E11" i="5"/>
  <c r="D11" i="5"/>
  <c r="C11" i="5"/>
  <c r="AE10" i="5"/>
  <c r="AD10" i="5"/>
  <c r="AF10" i="5"/>
  <c r="AB10" i="5"/>
  <c r="AA10" i="5"/>
  <c r="Z10" i="5"/>
  <c r="Y10" i="5"/>
  <c r="X10" i="5"/>
  <c r="R10" i="5"/>
  <c r="Q10" i="5"/>
  <c r="P10" i="5"/>
  <c r="O10" i="5"/>
  <c r="M10" i="5"/>
  <c r="F10" i="5"/>
  <c r="E10" i="5"/>
  <c r="D10" i="5"/>
  <c r="C10" i="5"/>
  <c r="AE9" i="5"/>
  <c r="AD9" i="5"/>
  <c r="AF9" i="5"/>
  <c r="AC9" i="5"/>
  <c r="AA9" i="5"/>
  <c r="Z9" i="5"/>
  <c r="Y9" i="5"/>
  <c r="X9" i="5"/>
  <c r="R9" i="5"/>
  <c r="Q9" i="5"/>
  <c r="P9" i="5"/>
  <c r="O9" i="5"/>
  <c r="M9" i="5"/>
  <c r="F9" i="5"/>
  <c r="E9" i="5"/>
  <c r="D9" i="5"/>
  <c r="C9" i="5"/>
  <c r="E5" i="5"/>
  <c r="H4" i="5"/>
  <c r="G4" i="5"/>
  <c r="F4" i="5"/>
  <c r="Q3" i="5"/>
  <c r="P3" i="5"/>
  <c r="O3" i="5"/>
  <c r="K3" i="5"/>
  <c r="O2" i="5"/>
  <c r="I29" i="3"/>
  <c r="H29" i="3"/>
  <c r="G29" i="3"/>
  <c r="AD27" i="3"/>
  <c r="AC27" i="3"/>
  <c r="AB27" i="3"/>
  <c r="AF27" i="3"/>
  <c r="AA27" i="3"/>
  <c r="Z27" i="3"/>
  <c r="Y27" i="3"/>
  <c r="X27" i="3"/>
  <c r="R27" i="3"/>
  <c r="Q27" i="3"/>
  <c r="P27" i="3"/>
  <c r="O27" i="3"/>
  <c r="M27" i="3"/>
  <c r="F27" i="3"/>
  <c r="E27" i="3"/>
  <c r="D27" i="3"/>
  <c r="C27" i="3"/>
  <c r="AE26" i="3"/>
  <c r="AC26" i="3"/>
  <c r="AB26" i="3"/>
  <c r="AF26" i="3"/>
  <c r="AA26" i="3"/>
  <c r="Z26" i="3"/>
  <c r="Y26" i="3"/>
  <c r="X26" i="3"/>
  <c r="R26" i="3"/>
  <c r="Q26" i="3"/>
  <c r="P26" i="3"/>
  <c r="O26" i="3"/>
  <c r="M26" i="3"/>
  <c r="F26" i="3"/>
  <c r="E26" i="3"/>
  <c r="D26" i="3"/>
  <c r="C26" i="3"/>
  <c r="AE25" i="3"/>
  <c r="AD25" i="3"/>
  <c r="AF25" i="3"/>
  <c r="AB25" i="3"/>
  <c r="AA25" i="3"/>
  <c r="Z25" i="3"/>
  <c r="Y25" i="3"/>
  <c r="X25" i="3"/>
  <c r="R25" i="3"/>
  <c r="Q25" i="3"/>
  <c r="P25" i="3"/>
  <c r="O25" i="3"/>
  <c r="M25" i="3"/>
  <c r="F25" i="3"/>
  <c r="E25" i="3"/>
  <c r="D25" i="3"/>
  <c r="C25" i="3"/>
  <c r="AE24" i="3"/>
  <c r="AF24" i="3"/>
  <c r="AD24" i="3"/>
  <c r="AC24" i="3"/>
  <c r="AA24" i="3"/>
  <c r="Z24" i="3"/>
  <c r="Y24" i="3"/>
  <c r="X24" i="3"/>
  <c r="R24" i="3"/>
  <c r="Q24" i="3"/>
  <c r="P24" i="3"/>
  <c r="O24" i="3"/>
  <c r="M24" i="3"/>
  <c r="F24" i="3"/>
  <c r="E24" i="3"/>
  <c r="D24" i="3"/>
  <c r="C24" i="3"/>
  <c r="AF20" i="3"/>
  <c r="AD20" i="3"/>
  <c r="AC20" i="3"/>
  <c r="AB20" i="3"/>
  <c r="AA20" i="3"/>
  <c r="Z20" i="3"/>
  <c r="Y20" i="3"/>
  <c r="X20" i="3"/>
  <c r="R20" i="3"/>
  <c r="Q20" i="3"/>
  <c r="P20" i="3"/>
  <c r="O20" i="3"/>
  <c r="M20" i="3"/>
  <c r="F20" i="3"/>
  <c r="E20" i="3"/>
  <c r="D20" i="3"/>
  <c r="C20" i="3"/>
  <c r="AE19" i="3"/>
  <c r="AC19" i="3"/>
  <c r="AB19" i="3"/>
  <c r="AA19" i="3"/>
  <c r="Z19" i="3"/>
  <c r="Y19" i="3"/>
  <c r="X19" i="3"/>
  <c r="R19" i="3"/>
  <c r="Q19" i="3"/>
  <c r="P19" i="3"/>
  <c r="O19" i="3"/>
  <c r="M19" i="3"/>
  <c r="C19" i="3"/>
  <c r="AE18" i="3"/>
  <c r="AD18" i="3"/>
  <c r="AB18" i="3"/>
  <c r="AA18" i="3"/>
  <c r="Z18" i="3"/>
  <c r="Y18" i="3"/>
  <c r="X18" i="3"/>
  <c r="R18" i="3"/>
  <c r="Q18" i="3"/>
  <c r="P18" i="3"/>
  <c r="O18" i="3"/>
  <c r="M18" i="3"/>
  <c r="F18" i="3"/>
  <c r="E18" i="3"/>
  <c r="D18" i="3"/>
  <c r="C18" i="3"/>
  <c r="AE17" i="3"/>
  <c r="AD17" i="3"/>
  <c r="AC17" i="3"/>
  <c r="AF17" i="3"/>
  <c r="AA17" i="3"/>
  <c r="Z17" i="3"/>
  <c r="Y17" i="3"/>
  <c r="X17" i="3"/>
  <c r="R17" i="3"/>
  <c r="Q17" i="3"/>
  <c r="P17" i="3"/>
  <c r="O17" i="3"/>
  <c r="M17" i="3"/>
  <c r="F17" i="3"/>
  <c r="E17" i="3"/>
  <c r="D17" i="3"/>
  <c r="C17" i="3"/>
  <c r="AD12" i="3"/>
  <c r="AC12" i="3"/>
  <c r="AB12" i="3"/>
  <c r="AA12" i="3"/>
  <c r="Z12" i="3"/>
  <c r="Y12" i="3"/>
  <c r="X12" i="3"/>
  <c r="R12" i="3"/>
  <c r="Q12" i="3"/>
  <c r="P12" i="3"/>
  <c r="O12" i="3"/>
  <c r="M12" i="3"/>
  <c r="F12" i="3"/>
  <c r="E12" i="3"/>
  <c r="D12" i="3"/>
  <c r="C12" i="3"/>
  <c r="AE11" i="3"/>
  <c r="AC11" i="3"/>
  <c r="AB11" i="3"/>
  <c r="AF11" i="3"/>
  <c r="AA11" i="3"/>
  <c r="Z11" i="3"/>
  <c r="Y11" i="3"/>
  <c r="X11" i="3"/>
  <c r="R11" i="3"/>
  <c r="Q11" i="3"/>
  <c r="P11" i="3"/>
  <c r="O11" i="3"/>
  <c r="M11" i="3"/>
  <c r="F11" i="3"/>
  <c r="E11" i="3"/>
  <c r="D11" i="3"/>
  <c r="C11" i="3"/>
  <c r="AE10" i="3"/>
  <c r="AD10" i="3"/>
  <c r="AB10" i="3"/>
  <c r="AA10" i="3"/>
  <c r="Z10" i="3"/>
  <c r="Y10" i="3"/>
  <c r="X10" i="3"/>
  <c r="R10" i="3"/>
  <c r="Q10" i="3"/>
  <c r="P10" i="3"/>
  <c r="O10" i="3"/>
  <c r="M10" i="3"/>
  <c r="E10" i="3"/>
  <c r="D10" i="3"/>
  <c r="AE9" i="3"/>
  <c r="AD9" i="3"/>
  <c r="AC9" i="3"/>
  <c r="AA9" i="3"/>
  <c r="Z9" i="3"/>
  <c r="Y9" i="3"/>
  <c r="X9" i="3"/>
  <c r="R9" i="3"/>
  <c r="Q9" i="3"/>
  <c r="P9" i="3"/>
  <c r="O9" i="3"/>
  <c r="M9" i="3"/>
  <c r="F9" i="3"/>
  <c r="E9" i="3"/>
  <c r="D9" i="3"/>
  <c r="C9" i="3"/>
  <c r="E5" i="3"/>
  <c r="H4" i="3"/>
  <c r="G4" i="3"/>
  <c r="F4" i="3"/>
  <c r="Q3" i="3"/>
  <c r="P3" i="3"/>
  <c r="O3" i="3"/>
  <c r="L3" i="3"/>
  <c r="O2" i="3"/>
  <c r="I29" i="2"/>
  <c r="H29" i="2"/>
  <c r="G29" i="2"/>
  <c r="AD27" i="2"/>
  <c r="AC27" i="2"/>
  <c r="AB27" i="2"/>
  <c r="AF27" i="2"/>
  <c r="AA27" i="2"/>
  <c r="Z27" i="2"/>
  <c r="Y27" i="2"/>
  <c r="X27" i="2"/>
  <c r="R27" i="2"/>
  <c r="Q27" i="2"/>
  <c r="P27" i="2"/>
  <c r="O27" i="2"/>
  <c r="M27" i="2"/>
  <c r="F27" i="2"/>
  <c r="E27" i="2"/>
  <c r="D27" i="2"/>
  <c r="C27" i="2"/>
  <c r="AF26" i="2"/>
  <c r="AE26" i="2"/>
  <c r="AC26" i="2"/>
  <c r="AB26" i="2"/>
  <c r="AA26" i="2"/>
  <c r="Z26" i="2"/>
  <c r="Y26" i="2"/>
  <c r="X26" i="2"/>
  <c r="R26" i="2"/>
  <c r="Q26" i="2"/>
  <c r="P26" i="2"/>
  <c r="O26" i="2"/>
  <c r="M26" i="2"/>
  <c r="F26" i="2"/>
  <c r="E26" i="2"/>
  <c r="D26" i="2"/>
  <c r="C26" i="2"/>
  <c r="AE25" i="2"/>
  <c r="AD25" i="2"/>
  <c r="AB25" i="2"/>
  <c r="AF25" i="2"/>
  <c r="AA25" i="2"/>
  <c r="Z25" i="2"/>
  <c r="Y25" i="2"/>
  <c r="X25" i="2"/>
  <c r="R25" i="2"/>
  <c r="Q25" i="2"/>
  <c r="P25" i="2"/>
  <c r="O25" i="2"/>
  <c r="M25" i="2"/>
  <c r="F25" i="2"/>
  <c r="E25" i="2"/>
  <c r="D25" i="2"/>
  <c r="C25" i="2"/>
  <c r="AE24" i="2"/>
  <c r="AD24" i="2"/>
  <c r="AC24" i="2"/>
  <c r="AF24" i="2"/>
  <c r="AA24" i="2"/>
  <c r="Z24" i="2"/>
  <c r="Y24" i="2"/>
  <c r="X24" i="2"/>
  <c r="R24" i="2"/>
  <c r="Q24" i="2"/>
  <c r="P24" i="2"/>
  <c r="O24" i="2"/>
  <c r="M24" i="2"/>
  <c r="F24" i="2"/>
  <c r="E24" i="2"/>
  <c r="D24" i="2"/>
  <c r="C24" i="2"/>
  <c r="AD20" i="2"/>
  <c r="AC20" i="2"/>
  <c r="AF20" i="2"/>
  <c r="AB20" i="2"/>
  <c r="AA20" i="2"/>
  <c r="Z20" i="2"/>
  <c r="Y20" i="2"/>
  <c r="X20" i="2"/>
  <c r="R20" i="2"/>
  <c r="Q20" i="2"/>
  <c r="P20" i="2"/>
  <c r="O20" i="2"/>
  <c r="M20" i="2"/>
  <c r="F20" i="2"/>
  <c r="E20" i="2"/>
  <c r="D20" i="2"/>
  <c r="C20" i="2"/>
  <c r="AE19" i="2"/>
  <c r="AF19" i="2"/>
  <c r="AC19" i="2"/>
  <c r="AB19" i="2"/>
  <c r="AA19" i="2"/>
  <c r="Z19" i="2"/>
  <c r="Y19" i="2"/>
  <c r="X19" i="2"/>
  <c r="R19" i="2"/>
  <c r="Q19" i="2"/>
  <c r="P19" i="2"/>
  <c r="O19" i="2"/>
  <c r="M19" i="2"/>
  <c r="F19" i="2"/>
  <c r="E19" i="2"/>
  <c r="D19" i="2"/>
  <c r="C19" i="2"/>
  <c r="AE18" i="2"/>
  <c r="AD18" i="2"/>
  <c r="AB18" i="2"/>
  <c r="AF18" i="2"/>
  <c r="AA18" i="2"/>
  <c r="Z18" i="2"/>
  <c r="Y18" i="2"/>
  <c r="X18" i="2"/>
  <c r="R18" i="2"/>
  <c r="Q18" i="2"/>
  <c r="P18" i="2"/>
  <c r="O18" i="2"/>
  <c r="M18" i="2"/>
  <c r="F18" i="2"/>
  <c r="E18" i="2"/>
  <c r="D18" i="2"/>
  <c r="C18" i="2"/>
  <c r="AE17" i="2"/>
  <c r="AD17" i="2"/>
  <c r="AC17" i="2"/>
  <c r="AF17" i="2"/>
  <c r="AA17" i="2"/>
  <c r="Z17" i="2"/>
  <c r="Y17" i="2"/>
  <c r="X17" i="2"/>
  <c r="R17" i="2"/>
  <c r="Q17" i="2"/>
  <c r="P17" i="2"/>
  <c r="O17" i="2"/>
  <c r="M17" i="2"/>
  <c r="F17" i="2"/>
  <c r="E17" i="2"/>
  <c r="D17" i="2"/>
  <c r="C17" i="2"/>
  <c r="AD12" i="2"/>
  <c r="AF12" i="2"/>
  <c r="AC12" i="2"/>
  <c r="AB12" i="2"/>
  <c r="AA12" i="2"/>
  <c r="Z12" i="2"/>
  <c r="Y12" i="2"/>
  <c r="X12" i="2"/>
  <c r="R12" i="2"/>
  <c r="Q12" i="2"/>
  <c r="P12" i="2"/>
  <c r="O12" i="2"/>
  <c r="M12" i="2"/>
  <c r="F12" i="2"/>
  <c r="E12" i="2"/>
  <c r="D12" i="2"/>
  <c r="C12" i="2"/>
  <c r="AF11" i="2"/>
  <c r="AE11" i="2"/>
  <c r="AC11" i="2"/>
  <c r="AB11" i="2"/>
  <c r="AA11" i="2"/>
  <c r="Z11" i="2"/>
  <c r="Y11" i="2"/>
  <c r="X11" i="2"/>
  <c r="R11" i="2"/>
  <c r="Q11" i="2"/>
  <c r="P11" i="2"/>
  <c r="O11" i="2"/>
  <c r="M11" i="2"/>
  <c r="F11" i="2"/>
  <c r="E11" i="2"/>
  <c r="D11" i="2"/>
  <c r="C11" i="2"/>
  <c r="AE10" i="2"/>
  <c r="AD10" i="2"/>
  <c r="AB10" i="2"/>
  <c r="AF10" i="2"/>
  <c r="AA10" i="2"/>
  <c r="Z10" i="2"/>
  <c r="Y10" i="2"/>
  <c r="X10" i="2"/>
  <c r="R10" i="2"/>
  <c r="Q10" i="2"/>
  <c r="P10" i="2"/>
  <c r="O10" i="2"/>
  <c r="M10" i="2"/>
  <c r="E10" i="2"/>
  <c r="D10" i="2"/>
  <c r="AF9" i="2"/>
  <c r="AE9" i="2"/>
  <c r="AD9" i="2"/>
  <c r="AC9" i="2"/>
  <c r="AA9" i="2"/>
  <c r="Z9" i="2"/>
  <c r="Y9" i="2"/>
  <c r="X9" i="2"/>
  <c r="R9" i="2"/>
  <c r="Q9" i="2"/>
  <c r="P9" i="2"/>
  <c r="O9" i="2"/>
  <c r="M9" i="2"/>
  <c r="F9" i="2"/>
  <c r="E9" i="2"/>
  <c r="D9" i="2"/>
  <c r="C9" i="2"/>
  <c r="E5" i="2"/>
  <c r="H4" i="2"/>
  <c r="G4" i="2"/>
  <c r="F4" i="2"/>
  <c r="Q3" i="2"/>
  <c r="P3" i="2"/>
  <c r="O3" i="2"/>
  <c r="L3" i="2"/>
  <c r="O2" i="2"/>
  <c r="I29" i="1"/>
  <c r="H29" i="1"/>
  <c r="G29" i="1"/>
  <c r="AD27" i="1"/>
  <c r="AC27" i="1"/>
  <c r="AB27" i="1"/>
  <c r="AF27" i="1"/>
  <c r="AA27" i="1"/>
  <c r="Z27" i="1"/>
  <c r="Y27" i="1"/>
  <c r="X27" i="1"/>
  <c r="R27" i="1"/>
  <c r="Q27" i="1"/>
  <c r="P27" i="1"/>
  <c r="O27" i="1"/>
  <c r="M27" i="1"/>
  <c r="F27" i="1"/>
  <c r="E27" i="1"/>
  <c r="D27" i="1"/>
  <c r="C27" i="1"/>
  <c r="AE26" i="1"/>
  <c r="AC26" i="1"/>
  <c r="AB26" i="1"/>
  <c r="AF26" i="1"/>
  <c r="AA26" i="1"/>
  <c r="Z26" i="1"/>
  <c r="Y26" i="1"/>
  <c r="X26" i="1"/>
  <c r="R26" i="1"/>
  <c r="Q26" i="1"/>
  <c r="P26" i="1"/>
  <c r="O26" i="1"/>
  <c r="M26" i="1"/>
  <c r="F26" i="1"/>
  <c r="E26" i="1"/>
  <c r="D26" i="1"/>
  <c r="C26" i="1"/>
  <c r="AF25" i="1"/>
  <c r="AE25" i="1"/>
  <c r="AD25" i="1"/>
  <c r="AB25" i="1"/>
  <c r="AA25" i="1"/>
  <c r="Z25" i="1"/>
  <c r="Y25" i="1"/>
  <c r="X25" i="1"/>
  <c r="R25" i="1"/>
  <c r="Q25" i="1"/>
  <c r="P25" i="1"/>
  <c r="O25" i="1"/>
  <c r="M25" i="1"/>
  <c r="F25" i="1"/>
  <c r="E25" i="1"/>
  <c r="D25" i="1"/>
  <c r="C25" i="1"/>
  <c r="AE24" i="1"/>
  <c r="AD24" i="1"/>
  <c r="AC24" i="1"/>
  <c r="AF24" i="1"/>
  <c r="AA24" i="1"/>
  <c r="Z24" i="1"/>
  <c r="Y24" i="1"/>
  <c r="X24" i="1"/>
  <c r="R24" i="1"/>
  <c r="Q24" i="1"/>
  <c r="P24" i="1"/>
  <c r="O24" i="1"/>
  <c r="M24" i="1"/>
  <c r="F24" i="1"/>
  <c r="E24" i="1"/>
  <c r="D24" i="1"/>
  <c r="C24" i="1"/>
  <c r="AF20" i="1"/>
  <c r="AD20" i="1"/>
  <c r="AC20" i="1"/>
  <c r="AB20" i="1"/>
  <c r="AA20" i="1"/>
  <c r="Z20" i="1"/>
  <c r="Y20" i="1"/>
  <c r="X20" i="1"/>
  <c r="R20" i="1"/>
  <c r="Q20" i="1"/>
  <c r="P20" i="1"/>
  <c r="O20" i="1"/>
  <c r="M20" i="1"/>
  <c r="F20" i="1"/>
  <c r="E20" i="1"/>
  <c r="D20" i="1"/>
  <c r="C20" i="1"/>
  <c r="AF19" i="1"/>
  <c r="AE19" i="1"/>
  <c r="AC19" i="1"/>
  <c r="AB19" i="1"/>
  <c r="AA19" i="1"/>
  <c r="Z19" i="1"/>
  <c r="Y19" i="1"/>
  <c r="X19" i="1"/>
  <c r="R19" i="1"/>
  <c r="Q19" i="1"/>
  <c r="P19" i="1"/>
  <c r="O19" i="1"/>
  <c r="M19" i="1"/>
  <c r="F19" i="1"/>
  <c r="E19" i="1"/>
  <c r="D19" i="1"/>
  <c r="C19" i="1"/>
  <c r="AE18" i="1"/>
  <c r="AD18" i="1"/>
  <c r="AB18" i="1"/>
  <c r="AF18" i="1"/>
  <c r="AA18" i="1"/>
  <c r="Z18" i="1"/>
  <c r="Y18" i="1"/>
  <c r="X18" i="1"/>
  <c r="R18" i="1"/>
  <c r="Q18" i="1"/>
  <c r="P18" i="1"/>
  <c r="O18" i="1"/>
  <c r="M18" i="1"/>
  <c r="F18" i="1"/>
  <c r="E18" i="1"/>
  <c r="D18" i="1"/>
  <c r="C18" i="1"/>
  <c r="AE17" i="1"/>
  <c r="AD17" i="1"/>
  <c r="AC17" i="1"/>
  <c r="AF17" i="1"/>
  <c r="AA17" i="1"/>
  <c r="Z17" i="1"/>
  <c r="Y17" i="1"/>
  <c r="X17" i="1"/>
  <c r="R17" i="1"/>
  <c r="Q17" i="1"/>
  <c r="P17" i="1"/>
  <c r="O17" i="1"/>
  <c r="M17" i="1"/>
  <c r="F17" i="1"/>
  <c r="E17" i="1"/>
  <c r="D17" i="1"/>
  <c r="C17" i="1"/>
  <c r="AD12" i="1"/>
  <c r="AC12" i="1"/>
  <c r="AB12" i="1"/>
  <c r="AF12" i="1"/>
  <c r="AA12" i="1"/>
  <c r="Z12" i="1"/>
  <c r="Y12" i="1"/>
  <c r="X12" i="1"/>
  <c r="R12" i="1"/>
  <c r="Q12" i="1"/>
  <c r="P12" i="1"/>
  <c r="O12" i="1"/>
  <c r="M12" i="1"/>
  <c r="F12" i="1"/>
  <c r="E12" i="1"/>
  <c r="D12" i="1"/>
  <c r="C12" i="1"/>
  <c r="AE11" i="1"/>
  <c r="AC11" i="1"/>
  <c r="AB11" i="1"/>
  <c r="AF11" i="1"/>
  <c r="AA11" i="1"/>
  <c r="Z11" i="1"/>
  <c r="Y11" i="1"/>
  <c r="X11" i="1"/>
  <c r="R11" i="1"/>
  <c r="Q11" i="1"/>
  <c r="P11" i="1"/>
  <c r="O11" i="1"/>
  <c r="M11" i="1"/>
  <c r="F11" i="1"/>
  <c r="E11" i="1"/>
  <c r="D11" i="1"/>
  <c r="C11" i="1"/>
  <c r="AF10" i="1"/>
  <c r="AE10" i="1"/>
  <c r="AD10" i="1"/>
  <c r="AB10" i="1"/>
  <c r="AA10" i="1"/>
  <c r="Z10" i="1"/>
  <c r="Y10" i="1"/>
  <c r="X10" i="1"/>
  <c r="R10" i="1"/>
  <c r="Q10" i="1"/>
  <c r="P10" i="1"/>
  <c r="O10" i="1"/>
  <c r="M10" i="1"/>
  <c r="F10" i="1"/>
  <c r="E10" i="1"/>
  <c r="D10" i="1"/>
  <c r="AE9" i="1"/>
  <c r="AD9" i="1"/>
  <c r="AF9" i="1"/>
  <c r="AC9" i="1"/>
  <c r="AA9" i="1"/>
  <c r="Z9" i="1"/>
  <c r="Y9" i="1"/>
  <c r="X9" i="1"/>
  <c r="R9" i="1"/>
  <c r="Q9" i="1"/>
  <c r="P9" i="1"/>
  <c r="O9" i="1"/>
  <c r="M9" i="1"/>
  <c r="F9" i="1"/>
  <c r="E9" i="1"/>
  <c r="D9" i="1"/>
  <c r="C9" i="1"/>
  <c r="E5" i="1"/>
  <c r="H4" i="1"/>
  <c r="G4" i="1"/>
  <c r="F4" i="1"/>
  <c r="Q3" i="1"/>
  <c r="P3" i="1"/>
  <c r="O3" i="1"/>
  <c r="L3" i="1"/>
  <c r="O2" i="1"/>
  <c r="AF19" i="3"/>
  <c r="AF10" i="3"/>
  <c r="AF9" i="3"/>
  <c r="AF12" i="3"/>
  <c r="AF18" i="3"/>
  <c r="AF27" i="10"/>
  <c r="AF24" i="9"/>
  <c r="AF26" i="9"/>
  <c r="AF27" i="9"/>
  <c r="AF9" i="9"/>
  <c r="AF12" i="9"/>
  <c r="AF2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mta</author>
  </authors>
  <commentList>
    <comment ref="O7" authorId="0" shapeId="0" xr:uid="{F00B86A6-1031-43EA-B960-0C05E245C56B}">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r>
          <rPr>
            <sz val="20"/>
            <color indexed="81"/>
            <rFont val="Tahoma"/>
            <family val="2"/>
          </rPr>
          <t>V tretjo tabelo praviloma ne pišemo ničesar, saj bi se morale točke v to tabelo prenašati same (avtomatsko) pod pogojem, da ste za vnos podatkov uporabili jakostno lestvico in registracije za sodnike - PODATKOV TOREJ NE SMETE VEČ VNAŠATI ROČNO!!!!
Izračunavanje točk za jakostno lestvico TZS za zmage v RR še ni uradno, začelo naj bi se s 1.11.2007, cela zadeva pa je v fazi vnašanja, saj bo potrebno 1.11.2007 objaviti lestvico po novem načinu izračunavanja točk.</t>
        </r>
      </text>
    </comment>
    <comment ref="K9" authorId="0" shapeId="0" xr:uid="{AD531051-79E9-4ED7-B808-137B10DBE32D}">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xr:uid="{9FFE27A3-0407-4813-BB4B-F9E976236319}">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xr:uid="{8563FF66-0920-43EE-AB73-967FEE03473E}">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xr:uid="{995F846D-E05E-4DFE-801B-900AB0EE2387}">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6" authorId="0" shapeId="0" xr:uid="{B60F7AEF-A53A-4049-A351-F7C8875EFFBF}">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xr:uid="{441D8621-069B-48B9-B381-F543D582A741}">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xr:uid="{17C82F52-8C14-40CD-AFF3-D9EE17F3A85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xr:uid="{EB854FC2-1DF8-4D1F-94FA-A1ACF2772A0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3" authorId="0" shapeId="0" xr:uid="{B747142B-1946-41BF-BA42-7EAD479FDCA8}">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xr:uid="{57E08099-8E71-4245-95DD-D3EC71AA73DA}">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xr:uid="{2DD99ECB-A11B-40E2-B754-91208C255175}">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xr:uid="{A6EAE280-2F49-49D7-9AE4-44F2AF9D543F}">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mta</author>
  </authors>
  <commentList>
    <comment ref="O7" authorId="0" shapeId="0" xr:uid="{84EB39E5-FCA5-44A0-8275-3E00F682F139}">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r>
          <rPr>
            <sz val="20"/>
            <color indexed="81"/>
            <rFont val="Tahoma"/>
            <family val="2"/>
          </rPr>
          <t>V tretjo tabelo praviloma ne pišemo ničesar, saj bi se morale točke v to tabelo prenašati same (avtomatsko) pod pogojem, da ste za vnos podatkov uporabili jakostno lestvico in registracije za sodnike - PODATKOV TOREJ NE SMETE VEČ VNAŠATI ROČNO!!!!
Izračunavanje točk za jakostno lestvico TZS za zmage v RR še ni uradno, začelo naj bi se s 1.11.2007, cela zadeva pa je v fazi vnašanja, saj bo potrebno 1.11.2007 objaviti lestvico po novem načinu izračunavanja točk.</t>
        </r>
      </text>
    </comment>
    <comment ref="K9" authorId="0" shapeId="0" xr:uid="{10BD1878-F1CB-4F19-AB4D-DFD53806A82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xr:uid="{45763496-BBF4-4F64-93C2-321C1D2A8FC5}">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xr:uid="{828530F1-DBF4-4700-8E39-14B1A4F63257}">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xr:uid="{96D30128-C629-40F0-BD4D-7F3D385AEEFA}">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6" authorId="0" shapeId="0" xr:uid="{70FC0C6F-8A75-4713-8FDE-DFB52D1F8E47}">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xr:uid="{7F947B42-1151-4C12-9F8A-ED2B22174074}">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xr:uid="{F6179A56-9843-4604-928A-F2D9B91B0628}">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xr:uid="{EEDE4999-62EA-4F92-AAC1-1FBE59619A58}">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3" authorId="0" shapeId="0" xr:uid="{5F1CDDFF-1398-497E-9E52-C25568A8DE8A}">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xr:uid="{7DB8874E-67CA-41B4-B256-0A5D312E41CF}">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xr:uid="{98F56C81-931F-4002-8D1B-8EE3A52CF817}">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xr:uid="{ABA82CCC-52B5-43DB-BB92-84FA069DD3E8}">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mta</author>
  </authors>
  <commentList>
    <comment ref="O7" authorId="0" shapeId="0" xr:uid="{C6F18503-512C-4FF6-899F-56DD77A43A63}">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r>
          <rPr>
            <sz val="20"/>
            <color indexed="81"/>
            <rFont val="Tahoma"/>
            <family val="2"/>
          </rPr>
          <t>V tretjo tabelo praviloma ne pišemo ničesar, saj bi se morale točke v to tabelo prenašati same (avtomatsko) pod pogojem, da ste za vnos podatkov uporabili jakostno lestvico in registracije za sodnike - PODATKOV TOREJ NE SMETE VEČ VNAŠATI ROČNO!!!!
Izračunavanje točk za jakostno lestvico TZS za zmage v RR še ni uradno, začelo naj bi se s 1.11.2007, cela zadeva pa je v fazi vnašanja, saj bo potrebno 1.11.2007 objaviti lestvico po novem načinu izračunavanja točk.</t>
        </r>
      </text>
    </comment>
    <comment ref="K9" authorId="0" shapeId="0" xr:uid="{62872FA4-16CB-41FC-9135-7E109C79F001}">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xr:uid="{070984FD-B763-4843-AD38-617E86374A4F}">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xr:uid="{0DE033D1-9ACB-4216-8EB8-E1332B844966}">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xr:uid="{ABDD2ABE-7889-4D79-B3FC-07D7BE3F06B7}">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6" authorId="0" shapeId="0" xr:uid="{3B538598-1A45-4E05-B664-F5688CE9FAAE}">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xr:uid="{0156165E-E0AC-4F67-98A0-9757ACB658CA}">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xr:uid="{75DC4314-F2DD-41BC-8031-EC92A8F398B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xr:uid="{D45B2B79-1421-437B-89B5-B0C87CEF651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3" authorId="0" shapeId="0" xr:uid="{F59D733E-F710-45B9-8AC8-6FA64C1DC534}">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xr:uid="{088DCE8E-935B-4CA1-A2FD-9242BD4AC569}">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xr:uid="{3D1D0379-3E15-448C-A5DC-F1EA5FD92F1F}">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xr:uid="{FDD3337E-FB51-4E4A-A5B0-F807B0AD1104}">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mta</author>
  </authors>
  <commentList>
    <comment ref="O7" authorId="0" shapeId="0" xr:uid="{E940123E-45F1-434E-9498-3DE23AF935B1}">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text>
    </comment>
    <comment ref="K9" authorId="0" shapeId="0" xr:uid="{7F4269D8-1298-4C51-BEB6-36C96EA597D9}">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xr:uid="{AE479A5D-9117-41ED-AEA5-22C3BAB6A91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xr:uid="{677FD100-1C04-4376-B793-A6EDB80AD856}">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xr:uid="{466E4194-BDB2-4536-8FEE-1CF73D546B8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xr:uid="{E634E2A9-80C4-4737-A88F-F022F1464B88}">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xr:uid="{B56E91FA-E2B9-4A67-8F24-BD327E779D49}">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xr:uid="{26028A71-429C-4AA4-AB91-A831670CD55B}">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0" authorId="0" shapeId="0" xr:uid="{1D6483A0-B69A-4810-97B3-DA223398C6DB}">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xr:uid="{85868A54-910E-4FC1-9F52-066C36FDE4F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xr:uid="{F3285B73-7182-40E0-A555-E5FB9A15E39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xr:uid="{E6952266-C34E-4E2F-B35C-88416B3A3421}">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7" authorId="0" shapeId="0" xr:uid="{672BE603-A6EF-49C9-855E-BEE9D6FFA6D7}">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mta</author>
  </authors>
  <commentList>
    <comment ref="O7" authorId="0" shapeId="0" xr:uid="{6398F299-2531-44B3-82D2-B45F012FB377}">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text>
    </comment>
    <comment ref="K9" authorId="0" shapeId="0" xr:uid="{84E2D7C1-6473-41EC-8E38-451E05EA9914}">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xr:uid="{23FECF21-4518-446E-918D-05F3EAEFAA7F}">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xr:uid="{8F0A20E5-7D17-47B6-A141-59F85A7FC53A}">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xr:uid="{904212C3-CB9B-40EE-85C8-14D71152F899}">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xr:uid="{1EFF368E-9634-4C94-8A30-A21FD02226FC}">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xr:uid="{2E680C02-5BE6-412E-8739-C37141B8C075}">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xr:uid="{49D5895E-1A1E-44FE-895E-EBBD95B299B9}">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0" authorId="0" shapeId="0" xr:uid="{0CA551F6-CBBC-4766-AA7E-D18FA62F5F4B}">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xr:uid="{19021D27-17C4-4921-A1C9-B5B120F928DE}">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xr:uid="{687D8F34-395C-4B21-AF99-FA636E2D59AB}">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xr:uid="{6217906F-4DFF-406F-BA40-031DBE878BA1}">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7" authorId="0" shapeId="0" xr:uid="{34E867F4-9F74-4289-969B-358FA9FFD909}">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mta</author>
  </authors>
  <commentList>
    <comment ref="O7" authorId="0" shapeId="0" xr:uid="{BF12CCA0-4C99-4143-8458-0D6C769F1491}">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text>
    </comment>
    <comment ref="K9" authorId="0" shapeId="0" xr:uid="{4F424ACD-3B1E-4AA7-8611-844ECAB03D0A}">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xr:uid="{B8B0BA35-31CE-45DC-9249-FF2E7B22219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xr:uid="{1465FAC8-3D4B-490D-BFFF-95CB7E6C33B1}">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xr:uid="{E8EED4E5-9708-4F3B-94DE-0C9BABCF414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xr:uid="{0F7A02E7-2FCA-4C5A-9FC3-F0951FEE9668}">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xr:uid="{09B5D2AE-3E1A-4A55-B41B-08249280553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xr:uid="{0CD9830A-8749-4183-AE3E-EC14A4B38A7F}">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0" authorId="0" shapeId="0" xr:uid="{FBFF3171-5841-4DCA-8372-75AA331FFD45}">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xr:uid="{0F0EEF2C-6921-44DC-B120-5C5405630615}">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xr:uid="{9EA5D698-CC57-40A7-913A-494A511FC1AC}">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xr:uid="{EB334797-3156-4B0F-A16A-A933627AD73E}">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7" authorId="0" shapeId="0" xr:uid="{47CA2743-144D-4C1F-8E91-A71D8FA0443F}">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mta</author>
  </authors>
  <commentList>
    <comment ref="O7" authorId="0" shapeId="0" xr:uid="{78C9CAAB-28DA-46D7-A131-B745A89DB82E}">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text>
    </comment>
    <comment ref="K9" authorId="0" shapeId="0" xr:uid="{B9CE3F35-8A2B-4142-9879-4F7957446854}">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xr:uid="{2B717690-C54C-4484-85CE-0F937191E58E}">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xr:uid="{74C269F5-C321-4AF1-BEA8-39F0F5C5ACB9}">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xr:uid="{57086805-409C-4B34-8972-48A48118053B}">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xr:uid="{44A642DE-4EE8-4415-9326-999F921C13F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xr:uid="{41C00F24-603C-40EF-AFFC-58F8DABBC7F6}">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xr:uid="{C643A79D-C31D-4696-A4DE-434D349864BF}">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0" authorId="0" shapeId="0" xr:uid="{2EC6D94A-ECB6-4CF5-ABC6-DC23EDAD385A}">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xr:uid="{B9D765F1-C589-4041-A17A-0C0F79A64679}">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xr:uid="{809BF4D7-F176-4A47-A59F-51A946DC3665}">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xr:uid="{7361FA82-D29C-4C92-BF5D-E01DD8167A3C}">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7" authorId="0" shapeId="0" xr:uid="{EB21E82E-0115-4344-8E94-3CDA4D8989D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mta</author>
  </authors>
  <commentList>
    <comment ref="O7" authorId="0" shapeId="0" xr:uid="{4303985D-94F7-45E2-9AD7-B641996C9B23}">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text>
    </comment>
    <comment ref="K9" authorId="0" shapeId="0" xr:uid="{1726A3E2-1A48-4976-9872-B3815FB9BF02}">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xr:uid="{895C876A-B629-4AA0-9AA5-90E002B2E3BB}">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xr:uid="{A66A70E1-4A26-497F-B0FE-83EA7D0A3BDE}">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xr:uid="{3BAD5A78-F22F-4222-8E80-2DF685A5BFFE}">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xr:uid="{93C0DBBF-0693-4786-8AB5-D9243AD78077}">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xr:uid="{2D3CC80C-690D-4398-B2ED-2F87CF29C75D}">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xr:uid="{E60FB281-5C50-4C60-9452-C60372F52F2C}">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0" authorId="0" shapeId="0" xr:uid="{B37CA2F3-4698-4B5F-A42B-245795884BD2}">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xr:uid="{FC6B3603-D6CD-4F1E-9A2B-3C44201A0977}">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xr:uid="{1F964DD9-21EF-4352-9168-0246B87CD9FB}">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xr:uid="{12BD48E3-F052-4E74-8BC1-E67BF4D968CD}">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7" authorId="0" shapeId="0" xr:uid="{CE9327B1-3E1F-45B0-8BBE-63A7C525D0EA}">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mta</author>
  </authors>
  <commentList>
    <comment ref="O7" authorId="0" shapeId="0" xr:uid="{5D14FC41-ABE7-4746-8468-E98BE65AF1EA}">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r>
          <rPr>
            <sz val="20"/>
            <color indexed="81"/>
            <rFont val="Tahoma"/>
            <family val="2"/>
          </rPr>
          <t>V tretjo tabelo praviloma ne pišemo ničesar, saj bi se morale točke v to tabelo prenašati same (avtomatsko) pod pogojem, da ste za vnos podatkov uporabili jakostno lestvico in registracije za sodnike - PODATKOV TOREJ NE SMETE VEČ VNAŠATI ROČNO!!!!
Izračunavanje točk za jakostno lestvico TZS za zmage v RR še ni uradno, začelo naj bi se s 1.11.2007, cela zadeva pa je v fazi vnašanja, saj bo potrebno 1.11.2007 objaviti lestvico po novem načinu izračunavanja točk.</t>
        </r>
      </text>
    </comment>
    <comment ref="K9" authorId="0" shapeId="0" xr:uid="{803A615A-4885-49C3-98D5-453B2DD3F7ED}">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xr:uid="{74B90F1D-9AF2-4094-A149-C5E9E32C1074}">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xr:uid="{E816077B-2787-4427-90D9-E3F9BFA3D63A}">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xr:uid="{ADA704E9-C503-4BE1-9145-72FB0B2F6374}">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6" authorId="0" shapeId="0" xr:uid="{02E03A02-C851-4F6D-93C9-D2A8F8873915}">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xr:uid="{4673127A-DCC5-439A-B80A-40FF8CB5114D}">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xr:uid="{F73357E5-2621-4894-8F7B-67E63FC51A45}">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xr:uid="{86F1AED3-4ABB-4EA1-A9DE-35847403407D}">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3" authorId="0" shapeId="0" xr:uid="{9057637B-9627-46C6-B966-A719994CBDFF}">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xr:uid="{70517326-A68C-4CB3-96A5-DFDE37FC2E5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xr:uid="{458B7121-11A7-4345-90F1-E17B300CA6E4}">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xr:uid="{1AE62FE4-5B76-442E-A0B9-20FB3FF4BCB8}">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mta</author>
  </authors>
  <commentList>
    <comment ref="O7" authorId="0" shapeId="0" xr:uid="{52BAE432-9AC9-47A0-B30A-EB01B033A43A}">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r>
          <rPr>
            <sz val="20"/>
            <color indexed="81"/>
            <rFont val="Tahoma"/>
            <family val="2"/>
          </rPr>
          <t>V tretjo tabelo praviloma ne pišemo ničesar, saj bi se morale točke v to tabelo prenašati same (avtomatsko) pod pogojem, da ste za vnos podatkov uporabili jakostno lestvico in registracije za sodnike - PODATKOV TOREJ NE SMETE VEČ VNAŠATI ROČNO!!!!
Izračunavanje točk za jakostno lestvico TZS za zmage v RR še ni uradno, začelo naj bi se s 1.11.2007, cela zadeva pa je v fazi vnašanja, saj bo potrebno 1.11.2007 objaviti lestvico po novem načinu izračunavanja točk.</t>
        </r>
      </text>
    </comment>
    <comment ref="K9" authorId="0" shapeId="0" xr:uid="{C2C2957F-DDB5-47C8-9500-DBCC3359C8A6}">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xr:uid="{03702447-862C-4714-B5CD-D7296093949E}">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xr:uid="{8C2CF159-B12A-4FF2-B7C7-3FA132987379}">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xr:uid="{67AECC83-A9D8-4B29-AC04-7F86A6BBCB34}">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6" authorId="0" shapeId="0" xr:uid="{BD012FFE-874E-4866-BCDF-2F778929F3CD}">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xr:uid="{44147DC2-DBC3-40DE-A986-CA80C8B117B5}">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xr:uid="{A7BE20F6-91FE-41BB-88D4-118755CFF896}">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xr:uid="{E2C76247-DA0C-4B25-A099-B25977BB8F9D}">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3" authorId="0" shapeId="0" xr:uid="{3B8DFD67-2793-44CE-AB89-A0E6477D0E38}">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xr:uid="{EF51E2F6-7E89-43DC-8421-99646EEF9FAE}">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xr:uid="{699168AF-2AC3-4E1D-8EFB-30A31A5B364F}">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xr:uid="{6F914303-732A-4760-8F9A-8DC286C28C14}">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sharedStrings.xml><?xml version="1.0" encoding="utf-8"?>
<sst xmlns="http://schemas.openxmlformats.org/spreadsheetml/2006/main" count="1883" uniqueCount="424">
  <si>
    <r>
      <t xml:space="preserve">ROUND ROBIN </t>
    </r>
    <r>
      <rPr>
        <b/>
        <i/>
        <sz val="24"/>
        <color indexed="8"/>
        <rFont val="Times New Roman CE"/>
        <family val="1"/>
        <charset val="238"/>
      </rPr>
      <t>(4 v skupini)</t>
    </r>
  </si>
  <si>
    <t>list ševilka:</t>
  </si>
  <si>
    <t>kategorija:</t>
  </si>
  <si>
    <t>in teniški klub:</t>
  </si>
  <si>
    <t>TENIS SLOVENIJA</t>
  </si>
  <si>
    <t>datum:</t>
  </si>
  <si>
    <t>tekmovanje:</t>
  </si>
  <si>
    <t>število igralcev:</t>
  </si>
  <si>
    <t xml:space="preserve">skupina:  A  </t>
  </si>
  <si>
    <t>število zmag</t>
  </si>
  <si>
    <t>vrstni red</t>
  </si>
  <si>
    <t>Tabela za izračun točk</t>
  </si>
  <si>
    <t>šifra</t>
  </si>
  <si>
    <t>priimek</t>
  </si>
  <si>
    <t>ime</t>
  </si>
  <si>
    <t>klub</t>
  </si>
  <si>
    <t>skupaj točk</t>
  </si>
  <si>
    <t xml:space="preserve">skupina:  B  </t>
  </si>
  <si>
    <t xml:space="preserve">skupina:  C  </t>
  </si>
  <si>
    <t>vodja tekmovanja:</t>
  </si>
  <si>
    <t>podpis:</t>
  </si>
  <si>
    <t>vrstni red igranja po skupinah:</t>
  </si>
  <si>
    <t>vrhovni sodnik:</t>
  </si>
  <si>
    <t>1 : 4  *  2 : 3  *  1 : 2  *  3 : 4  *  1 : 3  *  2 : 4</t>
  </si>
  <si>
    <t>predstavnik igralcev:</t>
  </si>
  <si>
    <t xml:space="preserve">skupina:  D </t>
  </si>
  <si>
    <t>MAJA</t>
  </si>
  <si>
    <t xml:space="preserve">skupina:  E </t>
  </si>
  <si>
    <t xml:space="preserve">skupina:  F </t>
  </si>
  <si>
    <t xml:space="preserve">skupina:  G </t>
  </si>
  <si>
    <t>TABRE</t>
  </si>
  <si>
    <t>OP 8-11</t>
  </si>
  <si>
    <t>GLAVNI TURNIR</t>
  </si>
  <si>
    <t/>
  </si>
  <si>
    <t>DEČKI - MIDI TENIS</t>
  </si>
  <si>
    <t>vrsta turnirja</t>
  </si>
  <si>
    <t>vrhovni  sodnik</t>
  </si>
  <si>
    <t>ANJA REGENT</t>
  </si>
  <si>
    <t>A1</t>
  </si>
  <si>
    <t>D2</t>
  </si>
  <si>
    <t>F1</t>
  </si>
  <si>
    <t>E2</t>
  </si>
  <si>
    <t>G2</t>
  </si>
  <si>
    <t>B2</t>
  </si>
  <si>
    <t>C1</t>
  </si>
  <si>
    <t>D1</t>
  </si>
  <si>
    <t>F2</t>
  </si>
  <si>
    <t>C2</t>
  </si>
  <si>
    <t>E1</t>
  </si>
  <si>
    <t>G1</t>
  </si>
  <si>
    <t>A2</t>
  </si>
  <si>
    <t>B1</t>
  </si>
  <si>
    <t xml:space="preserve">skupina:  H </t>
  </si>
  <si>
    <t>H2</t>
  </si>
  <si>
    <t>H1</t>
  </si>
  <si>
    <t>USNIK</t>
  </si>
  <si>
    <t>FILIP</t>
  </si>
  <si>
    <t>TK - AB</t>
  </si>
  <si>
    <t>število igralk:</t>
  </si>
  <si>
    <t>skupina: A</t>
  </si>
  <si>
    <t>BR-MB</t>
  </si>
  <si>
    <t>skupina: B</t>
  </si>
  <si>
    <t>skupina: C</t>
  </si>
  <si>
    <t>predstavnica igralk:</t>
  </si>
  <si>
    <t>skupina: D</t>
  </si>
  <si>
    <t>TK AB</t>
  </si>
  <si>
    <t>ŠD LOK</t>
  </si>
  <si>
    <t>skupina: E</t>
  </si>
  <si>
    <t>skupina: F</t>
  </si>
  <si>
    <t>skupina: G</t>
  </si>
  <si>
    <t>DEKLICE - MIDI TENIS</t>
  </si>
  <si>
    <t>PROSTO</t>
  </si>
  <si>
    <t>10-2</t>
  </si>
  <si>
    <t>10-7</t>
  </si>
  <si>
    <t>2-10</t>
  </si>
  <si>
    <t>3-10</t>
  </si>
  <si>
    <t>4-10</t>
  </si>
  <si>
    <t>6-10</t>
  </si>
  <si>
    <t>7-10</t>
  </si>
  <si>
    <t>10-6</t>
  </si>
  <si>
    <t>o</t>
  </si>
  <si>
    <t>10-4</t>
  </si>
  <si>
    <t>5-10</t>
  </si>
  <si>
    <t>10-5</t>
  </si>
  <si>
    <t>10-3</t>
  </si>
  <si>
    <t>10-1</t>
  </si>
  <si>
    <t>1-10</t>
  </si>
  <si>
    <t>8-10</t>
  </si>
  <si>
    <t>10-8</t>
  </si>
  <si>
    <t>10-12</t>
  </si>
  <si>
    <t>12-10</t>
  </si>
  <si>
    <t>9-11</t>
  </si>
  <si>
    <t>11-9</t>
  </si>
  <si>
    <t>10-0</t>
  </si>
  <si>
    <t>0-10</t>
  </si>
  <si>
    <t>JELEN</t>
  </si>
  <si>
    <t>GAL</t>
  </si>
  <si>
    <t>DOVHANICH</t>
  </si>
  <si>
    <t>IVAN</t>
  </si>
  <si>
    <t>MURN</t>
  </si>
  <si>
    <t>MARK</t>
  </si>
  <si>
    <t>STRAŽAR</t>
  </si>
  <si>
    <t>TOMAŽ</t>
  </si>
  <si>
    <t>JERNEJ</t>
  </si>
  <si>
    <t>ŽLEBNIK</t>
  </si>
  <si>
    <t>MAJ</t>
  </si>
  <si>
    <t>PRITRŽNIK</t>
  </si>
  <si>
    <t>VORANC</t>
  </si>
  <si>
    <t>PEČAVAR</t>
  </si>
  <si>
    <t>NIL</t>
  </si>
  <si>
    <t>FRAS</t>
  </si>
  <si>
    <t>LIAM</t>
  </si>
  <si>
    <t>PEŠL</t>
  </si>
  <si>
    <t>ŽAN</t>
  </si>
  <si>
    <t>TRBOV</t>
  </si>
  <si>
    <t>ŽTKMB</t>
  </si>
  <si>
    <t>BREŽI</t>
  </si>
  <si>
    <t>TC-LJ</t>
  </si>
  <si>
    <t>SGRAD</t>
  </si>
  <si>
    <t>RAVNE</t>
  </si>
  <si>
    <t>MEOLIC</t>
  </si>
  <si>
    <t>RIKO</t>
  </si>
  <si>
    <t>ŠAJNOVIČ</t>
  </si>
  <si>
    <t>LUKAS</t>
  </si>
  <si>
    <t>ČOKL</t>
  </si>
  <si>
    <t>TKNET</t>
  </si>
  <si>
    <t>KUMAR</t>
  </si>
  <si>
    <t>MARKO</t>
  </si>
  <si>
    <t>VERHOVEC</t>
  </si>
  <si>
    <t>LEON</t>
  </si>
  <si>
    <t>13-11</t>
  </si>
  <si>
    <t>11-13</t>
  </si>
  <si>
    <t>O</t>
  </si>
  <si>
    <t>DEŽMAN</t>
  </si>
  <si>
    <t>EVA</t>
  </si>
  <si>
    <t>OTOČE</t>
  </si>
  <si>
    <t>VUČKIČ</t>
  </si>
  <si>
    <t>AJNA</t>
  </si>
  <si>
    <t>TKAB</t>
  </si>
  <si>
    <t>ŠIBAREVIČ</t>
  </si>
  <si>
    <t>KAJA</t>
  </si>
  <si>
    <t>TKMED</t>
  </si>
  <si>
    <t>KLJUN</t>
  </si>
  <si>
    <t>ZARJA</t>
  </si>
  <si>
    <t>GFTA</t>
  </si>
  <si>
    <t>VELIČEVIČ</t>
  </si>
  <si>
    <t>HANA</t>
  </si>
  <si>
    <t>KRŠKO</t>
  </si>
  <si>
    <t>PODGRAJŠEK</t>
  </si>
  <si>
    <t>ANA</t>
  </si>
  <si>
    <t>DURIČ</t>
  </si>
  <si>
    <t>MILA</t>
  </si>
  <si>
    <t>VUGA</t>
  </si>
  <si>
    <t>NEŽA</t>
  </si>
  <si>
    <t>SETNIKAR</t>
  </si>
  <si>
    <t>ZALA</t>
  </si>
  <si>
    <t>RUTAR</t>
  </si>
  <si>
    <t>GAIA</t>
  </si>
  <si>
    <t>OL-LJ</t>
  </si>
  <si>
    <t>CEJ</t>
  </si>
  <si>
    <t>IVA</t>
  </si>
  <si>
    <t>MOHORKO</t>
  </si>
  <si>
    <t>ELA</t>
  </si>
  <si>
    <t>GORENC</t>
  </si>
  <si>
    <t>MIJA</t>
  </si>
  <si>
    <t xml:space="preserve">skupina: B </t>
  </si>
  <si>
    <t xml:space="preserve">skupina: C </t>
  </si>
  <si>
    <t xml:space="preserve">skupina:  D  </t>
  </si>
  <si>
    <t xml:space="preserve">skupina:  E  </t>
  </si>
  <si>
    <t>X</t>
  </si>
  <si>
    <t>DEČKI - MINI TENIS</t>
  </si>
  <si>
    <t xml:space="preserve">skupina: A </t>
  </si>
  <si>
    <t xml:space="preserve">skupina: D </t>
  </si>
  <si>
    <t xml:space="preserve">skupina: E </t>
  </si>
  <si>
    <t>DEKLICE - MINI TENIS</t>
  </si>
  <si>
    <t>14-12</t>
  </si>
  <si>
    <t>12-14</t>
  </si>
  <si>
    <t>FILIPOVSKI</t>
  </si>
  <si>
    <t>JOVAN</t>
  </si>
  <si>
    <t>VERBETIČ</t>
  </si>
  <si>
    <t>KOČEV</t>
  </si>
  <si>
    <t>AJANOVIČ</t>
  </si>
  <si>
    <t>LANA</t>
  </si>
  <si>
    <t>ŠD LTA</t>
  </si>
  <si>
    <t>GRACAR</t>
  </si>
  <si>
    <t>LUCIJA</t>
  </si>
  <si>
    <t>GRACHEVA</t>
  </si>
  <si>
    <t>MAŠA</t>
  </si>
  <si>
    <t>ZORZUT</t>
  </si>
  <si>
    <t>EMA</t>
  </si>
  <si>
    <t>NGOR</t>
  </si>
  <si>
    <t>JEROMEN</t>
  </si>
  <si>
    <t>BENGEZ</t>
  </si>
  <si>
    <t>MILLA</t>
  </si>
  <si>
    <t>SHEVEREVA</t>
  </si>
  <si>
    <t>EMILIA</t>
  </si>
  <si>
    <t>MAROLT</t>
  </si>
  <si>
    <t>LARA</t>
  </si>
  <si>
    <t>ABRAMOVIČ</t>
  </si>
  <si>
    <t>ALINA</t>
  </si>
  <si>
    <t>GRACAR LUCIJA</t>
  </si>
  <si>
    <t>CVETKO</t>
  </si>
  <si>
    <t>LAN</t>
  </si>
  <si>
    <t>BO-BI</t>
  </si>
  <si>
    <t>CIOACA</t>
  </si>
  <si>
    <t>TUDOR</t>
  </si>
  <si>
    <t>ŽIBERT</t>
  </si>
  <si>
    <t>MARK JANEZ</t>
  </si>
  <si>
    <t>KIRAYOUGLU</t>
  </si>
  <si>
    <t>EMRE</t>
  </si>
  <si>
    <t>HOČEVAR</t>
  </si>
  <si>
    <t>ALEKSEI</t>
  </si>
  <si>
    <t>MEDEN</t>
  </si>
  <si>
    <t>EROS</t>
  </si>
  <si>
    <t>JEREB</t>
  </si>
  <si>
    <t>JAKOB</t>
  </si>
  <si>
    <t>KOSEC</t>
  </si>
  <si>
    <t>ŠKULJ</t>
  </si>
  <si>
    <t>LUKA</t>
  </si>
  <si>
    <t>CVETKO LAN</t>
  </si>
  <si>
    <t>JELEN GAL</t>
  </si>
  <si>
    <t>DEŽMAN EVA</t>
  </si>
  <si>
    <t>OP 8 - 11  TENIS SLOVENIJA - TABRE</t>
  </si>
  <si>
    <t xml:space="preserve">DEKLICE  TENIS 10 </t>
  </si>
  <si>
    <t>Velkavrh</t>
  </si>
  <si>
    <t>Eva</t>
  </si>
  <si>
    <t>N.GOR</t>
  </si>
  <si>
    <t>2</t>
  </si>
  <si>
    <t>MAXLJ</t>
  </si>
  <si>
    <t>Čakarmiš</t>
  </si>
  <si>
    <t>Karina</t>
  </si>
  <si>
    <t>3</t>
  </si>
  <si>
    <t>Debelak</t>
  </si>
  <si>
    <t>Iris</t>
  </si>
  <si>
    <t>4</t>
  </si>
  <si>
    <t>Medic</t>
  </si>
  <si>
    <t>Trina</t>
  </si>
  <si>
    <t>5</t>
  </si>
  <si>
    <t>Vodičar</t>
  </si>
  <si>
    <t>Luna</t>
  </si>
  <si>
    <t>ŠDLTA</t>
  </si>
  <si>
    <t>6</t>
  </si>
  <si>
    <t>Kotar</t>
  </si>
  <si>
    <t>Lana</t>
  </si>
  <si>
    <t>7</t>
  </si>
  <si>
    <t>Repa</t>
  </si>
  <si>
    <t>Iva</t>
  </si>
  <si>
    <t>Udovič</t>
  </si>
  <si>
    <t>Gaja</t>
  </si>
  <si>
    <t>ISTRA</t>
  </si>
  <si>
    <t>8</t>
  </si>
  <si>
    <t>9</t>
  </si>
  <si>
    <t>Mlakar</t>
  </si>
  <si>
    <t>Erin</t>
  </si>
  <si>
    <t>10</t>
  </si>
  <si>
    <t>Krajnc</t>
  </si>
  <si>
    <t>11</t>
  </si>
  <si>
    <t>Vlaycheva</t>
  </si>
  <si>
    <t>Ema L.</t>
  </si>
  <si>
    <t>12</t>
  </si>
  <si>
    <t>Jevdenić</t>
  </si>
  <si>
    <t>Nola</t>
  </si>
  <si>
    <t>13</t>
  </si>
  <si>
    <t>Knez U.</t>
  </si>
  <si>
    <t>Nika</t>
  </si>
  <si>
    <t>14</t>
  </si>
  <si>
    <t>Djurić</t>
  </si>
  <si>
    <t>Medea</t>
  </si>
  <si>
    <t>15</t>
  </si>
  <si>
    <t>Mlakar Višnić</t>
  </si>
  <si>
    <t>Lina</t>
  </si>
  <si>
    <t>16</t>
  </si>
  <si>
    <t>Vučkić</t>
  </si>
  <si>
    <t>Hana</t>
  </si>
  <si>
    <t>TK-AB</t>
  </si>
  <si>
    <t xml:space="preserve">DEČKI TENIS 10 </t>
  </si>
  <si>
    <t>14.3.2026</t>
  </si>
  <si>
    <t>Selimović</t>
  </si>
  <si>
    <t>Aron</t>
  </si>
  <si>
    <t>KLIF</t>
  </si>
  <si>
    <t>Križanec</t>
  </si>
  <si>
    <t>Maks</t>
  </si>
  <si>
    <t>BENČ</t>
  </si>
  <si>
    <t>Bejić</t>
  </si>
  <si>
    <t>Nik</t>
  </si>
  <si>
    <t>Konič</t>
  </si>
  <si>
    <t>Tit</t>
  </si>
  <si>
    <t>Osovnikar</t>
  </si>
  <si>
    <t>Žiga</t>
  </si>
  <si>
    <t>Cvetko</t>
  </si>
  <si>
    <t>Nal</t>
  </si>
  <si>
    <t>Mavri</t>
  </si>
  <si>
    <t>Jure</t>
  </si>
  <si>
    <t>Kitič</t>
  </si>
  <si>
    <t>Lev</t>
  </si>
  <si>
    <t>Šavc</t>
  </si>
  <si>
    <t>Lan</t>
  </si>
  <si>
    <t>Cafuta</t>
  </si>
  <si>
    <t xml:space="preserve">Lars </t>
  </si>
  <si>
    <t>Jankovič</t>
  </si>
  <si>
    <t>Sergej</t>
  </si>
  <si>
    <t>Rak Ingolič</t>
  </si>
  <si>
    <t>Toni</t>
  </si>
  <si>
    <t>18</t>
  </si>
  <si>
    <t>19</t>
  </si>
  <si>
    <t>Pantelić</t>
  </si>
  <si>
    <t>Izak</t>
  </si>
  <si>
    <t>LUKAKP</t>
  </si>
  <si>
    <t>20</t>
  </si>
  <si>
    <t>Žnider</t>
  </si>
  <si>
    <t>Marcel</t>
  </si>
  <si>
    <t>21</t>
  </si>
  <si>
    <t>22</t>
  </si>
  <si>
    <t>Pusar</t>
  </si>
  <si>
    <t>Rem</t>
  </si>
  <si>
    <t>23</t>
  </si>
  <si>
    <t>24</t>
  </si>
  <si>
    <t>Kovačec Drolc</t>
  </si>
  <si>
    <t>Aleks</t>
  </si>
  <si>
    <t>25</t>
  </si>
  <si>
    <t>Radovanović</t>
  </si>
  <si>
    <t>Vid</t>
  </si>
  <si>
    <t>26</t>
  </si>
  <si>
    <t>27</t>
  </si>
  <si>
    <t>Agic M.</t>
  </si>
  <si>
    <t>Maksim</t>
  </si>
  <si>
    <t>28</t>
  </si>
  <si>
    <t>Tosetto</t>
  </si>
  <si>
    <t>Teo</t>
  </si>
  <si>
    <t>29</t>
  </si>
  <si>
    <t>Lampič</t>
  </si>
  <si>
    <t>Elijah</t>
  </si>
  <si>
    <t>30</t>
  </si>
  <si>
    <t>31</t>
  </si>
  <si>
    <t>32</t>
  </si>
  <si>
    <t>Baier</t>
  </si>
  <si>
    <t>Kevin</t>
  </si>
  <si>
    <t xml:space="preserve">DEČKI TENIS 11 </t>
  </si>
  <si>
    <t>Ivanc</t>
  </si>
  <si>
    <t>Timotej</t>
  </si>
  <si>
    <t>TK-CC</t>
  </si>
  <si>
    <t>Hribovšek</t>
  </si>
  <si>
    <t>Tilen</t>
  </si>
  <si>
    <t>Tomazin</t>
  </si>
  <si>
    <t>Jan</t>
  </si>
  <si>
    <t>Maček.</t>
  </si>
  <si>
    <t>Urban</t>
  </si>
  <si>
    <t>Previšič</t>
  </si>
  <si>
    <t>Lukas</t>
  </si>
  <si>
    <t>Kvartuh</t>
  </si>
  <si>
    <t>Lovro</t>
  </si>
  <si>
    <t>Erbežnik</t>
  </si>
  <si>
    <t xml:space="preserve">Maks </t>
  </si>
  <si>
    <t>ŠD_LTA</t>
  </si>
  <si>
    <t>Faiziev</t>
  </si>
  <si>
    <t>Marsel</t>
  </si>
  <si>
    <t>Drobnič</t>
  </si>
  <si>
    <t>Podkrižnik</t>
  </si>
  <si>
    <t>Polde</t>
  </si>
  <si>
    <t>CTA</t>
  </si>
  <si>
    <t>Vučković</t>
  </si>
  <si>
    <t>Tijan</t>
  </si>
  <si>
    <t>Repar</t>
  </si>
  <si>
    <t>Paskal</t>
  </si>
  <si>
    <t>Oberžan</t>
  </si>
  <si>
    <t>Maj</t>
  </si>
  <si>
    <t>Šenk</t>
  </si>
  <si>
    <t>Lenart</t>
  </si>
  <si>
    <t>RADOV</t>
  </si>
  <si>
    <t>Uljančič</t>
  </si>
  <si>
    <t>Kožuh M.</t>
  </si>
  <si>
    <t>Tine</t>
  </si>
  <si>
    <t>Huang</t>
  </si>
  <si>
    <t>Jingshuai</t>
  </si>
  <si>
    <t>Komac</t>
  </si>
  <si>
    <t>TR-KR</t>
  </si>
  <si>
    <t>Koren</t>
  </si>
  <si>
    <t>Oskar</t>
  </si>
  <si>
    <t>Gajić</t>
  </si>
  <si>
    <t>Leo</t>
  </si>
  <si>
    <t>Vorobiov</t>
  </si>
  <si>
    <t>Mykhailo</t>
  </si>
  <si>
    <t>Jadek</t>
  </si>
  <si>
    <t>Poljak</t>
  </si>
  <si>
    <t>Perko</t>
  </si>
  <si>
    <t>Izak Svarun</t>
  </si>
  <si>
    <t>Kardoš</t>
  </si>
  <si>
    <t>Jurij</t>
  </si>
  <si>
    <t xml:space="preserve">DEKLICE  TENIS 11 </t>
  </si>
  <si>
    <t>Cokan</t>
  </si>
  <si>
    <t>Varis</t>
  </si>
  <si>
    <t>Žnidarko F.</t>
  </si>
  <si>
    <t>Beliš</t>
  </si>
  <si>
    <t>Tamara</t>
  </si>
  <si>
    <t>Vilk Petanjek</t>
  </si>
  <si>
    <t>Vanna</t>
  </si>
  <si>
    <t>ROGAŠ</t>
  </si>
  <si>
    <t>Vovk</t>
  </si>
  <si>
    <t>Lili</t>
  </si>
  <si>
    <t>Slatinek</t>
  </si>
  <si>
    <t>Ana</t>
  </si>
  <si>
    <t>Delina</t>
  </si>
  <si>
    <t>Alisa</t>
  </si>
  <si>
    <t>Piberčnik</t>
  </si>
  <si>
    <t>Tina</t>
  </si>
  <si>
    <t>Smrekar</t>
  </si>
  <si>
    <t>Ava</t>
  </si>
  <si>
    <t>Dolar</t>
  </si>
  <si>
    <t>Zala</t>
  </si>
  <si>
    <t>Đurić D.</t>
  </si>
  <si>
    <t>Sofia</t>
  </si>
  <si>
    <t>Kadivnik</t>
  </si>
  <si>
    <t>Lia A.</t>
  </si>
  <si>
    <t>Keblič</t>
  </si>
  <si>
    <t>Gioia Z.</t>
  </si>
  <si>
    <t>42</t>
  </si>
  <si>
    <t>43(5)</t>
  </si>
  <si>
    <t>40</t>
  </si>
  <si>
    <t>41</t>
  </si>
  <si>
    <t>43(6)</t>
  </si>
  <si>
    <t>43(4)</t>
  </si>
  <si>
    <t>BB</t>
  </si>
  <si>
    <t>43(8)</t>
  </si>
  <si>
    <t>43(7)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</si>
</sst>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numFmt numFmtId="165" formatCode="_-&quot;$&quot;* #,##0.00_-;\-&quot;$&quot;* #,##0.00_-;_-&quot;$&quot;* &quot;-&quot;??_-;_-@_-"/>
  </numFmts>
  <fonts count="106" x14ac:knownFonts="1">
    <font>
      <sz val="10"/>
      <name val="Arial"/>
    </font>
    <font>
      <sz val="16"/>
      <color indexed="24"/>
      <name val="Times New Roman"/>
      <family val="1"/>
      <charset val="238"/>
    </font>
    <font>
      <i/>
      <sz val="8"/>
      <color indexed="8"/>
      <name val="Times New Roman CE"/>
      <family val="1"/>
      <charset val="238"/>
    </font>
    <font>
      <b/>
      <i/>
      <sz val="36"/>
      <color indexed="8"/>
      <name val="Times New Roman CE"/>
      <family val="1"/>
      <charset val="238"/>
    </font>
    <font>
      <b/>
      <i/>
      <sz val="24"/>
      <color indexed="8"/>
      <name val="Times New Roman CE"/>
      <family val="1"/>
      <charset val="238"/>
    </font>
    <font>
      <sz val="8"/>
      <color indexed="9"/>
      <name val="Times New Roman CE"/>
      <family val="1"/>
      <charset val="238"/>
    </font>
    <font>
      <sz val="16"/>
      <color indexed="24"/>
      <name val="Times"/>
      <charset val="238"/>
    </font>
    <font>
      <sz val="16"/>
      <name val="Times"/>
      <charset val="238"/>
    </font>
    <font>
      <i/>
      <sz val="16"/>
      <color indexed="8"/>
      <name val="Times New Roman CE"/>
      <charset val="238"/>
    </font>
    <font>
      <i/>
      <sz val="24"/>
      <color indexed="8"/>
      <name val="Times New Roman CE"/>
      <family val="1"/>
      <charset val="238"/>
    </font>
    <font>
      <b/>
      <sz val="22"/>
      <color indexed="8"/>
      <name val="Times New Roman CE"/>
      <family val="1"/>
      <charset val="238"/>
    </font>
    <font>
      <b/>
      <sz val="36"/>
      <color indexed="8"/>
      <name val="Times New Roman CE"/>
      <family val="1"/>
      <charset val="238"/>
    </font>
    <font>
      <b/>
      <sz val="36"/>
      <name val="Times New Roman CE"/>
      <family val="1"/>
      <charset val="238"/>
    </font>
    <font>
      <sz val="16"/>
      <name val="Times New Roman CE"/>
      <family val="1"/>
      <charset val="238"/>
    </font>
    <font>
      <i/>
      <sz val="22"/>
      <color indexed="8"/>
      <name val="Times New Roman CE"/>
      <family val="1"/>
      <charset val="238"/>
    </font>
    <font>
      <b/>
      <sz val="18"/>
      <color indexed="8"/>
      <name val="Times New Roman CE"/>
      <family val="1"/>
      <charset val="238"/>
    </font>
    <font>
      <sz val="24"/>
      <name val="Times New Roman CE"/>
      <family val="1"/>
      <charset val="238"/>
    </font>
    <font>
      <sz val="22"/>
      <color indexed="8"/>
      <name val="Times New Roman CE"/>
      <family val="1"/>
      <charset val="238"/>
    </font>
    <font>
      <b/>
      <i/>
      <sz val="26"/>
      <color indexed="8"/>
      <name val="Times New Roman CE"/>
      <family val="1"/>
      <charset val="238"/>
    </font>
    <font>
      <i/>
      <sz val="26"/>
      <color indexed="8"/>
      <name val="Times New Roman CE"/>
      <family val="1"/>
      <charset val="238"/>
    </font>
    <font>
      <sz val="36"/>
      <color indexed="8"/>
      <name val="Times New Roman CE"/>
      <family val="1"/>
      <charset val="238"/>
    </font>
    <font>
      <i/>
      <sz val="24"/>
      <color indexed="8"/>
      <name val="Times New Roman CE"/>
      <charset val="238"/>
    </font>
    <font>
      <sz val="24"/>
      <color indexed="24"/>
      <name val="Times"/>
      <charset val="238"/>
    </font>
    <font>
      <sz val="36"/>
      <name val="Times New Roman CE"/>
      <family val="1"/>
      <charset val="238"/>
    </font>
    <font>
      <sz val="24"/>
      <color indexed="24"/>
      <name val="Times New Roman"/>
      <family val="1"/>
      <charset val="238"/>
    </font>
    <font>
      <sz val="22"/>
      <color indexed="24"/>
      <name val="Times"/>
      <charset val="238"/>
    </font>
    <font>
      <sz val="22"/>
      <name val="Times New Roman CE"/>
      <family val="1"/>
      <charset val="238"/>
    </font>
    <font>
      <sz val="18"/>
      <name val="Times New Roman CE"/>
      <family val="1"/>
      <charset val="238"/>
    </font>
    <font>
      <sz val="22"/>
      <color indexed="24"/>
      <name val="Times New Roman"/>
      <family val="1"/>
      <charset val="238"/>
    </font>
    <font>
      <i/>
      <sz val="28"/>
      <color indexed="8"/>
      <name val="Times New Roman CE"/>
      <family val="1"/>
      <charset val="238"/>
    </font>
    <font>
      <sz val="24"/>
      <name val="Verdana"/>
      <family val="2"/>
    </font>
    <font>
      <sz val="24"/>
      <color indexed="8"/>
      <name val="Times New Roman CE"/>
      <family val="1"/>
      <charset val="238"/>
    </font>
    <font>
      <sz val="14"/>
      <color indexed="9"/>
      <name val="Times New Roman CE"/>
      <family val="1"/>
      <charset val="238"/>
    </font>
    <font>
      <sz val="22"/>
      <name val="Times"/>
      <charset val="238"/>
    </font>
    <font>
      <sz val="8"/>
      <color indexed="8"/>
      <name val="Times New Roman CE"/>
      <family val="1"/>
      <charset val="238"/>
    </font>
    <font>
      <i/>
      <sz val="20"/>
      <color indexed="8"/>
      <name val="Times New Roman CE"/>
      <charset val="238"/>
    </font>
    <font>
      <sz val="24"/>
      <name val="Times New Roman"/>
      <family val="1"/>
    </font>
    <font>
      <i/>
      <sz val="20"/>
      <color indexed="8"/>
      <name val="Times New Roman CE"/>
      <family val="1"/>
      <charset val="238"/>
    </font>
    <font>
      <sz val="24"/>
      <name val="Times"/>
      <charset val="238"/>
    </font>
    <font>
      <b/>
      <i/>
      <sz val="20"/>
      <color indexed="8"/>
      <name val="Times New Roman CE"/>
      <charset val="238"/>
    </font>
    <font>
      <sz val="16"/>
      <name val="Times New Roman"/>
      <family val="1"/>
      <charset val="238"/>
    </font>
    <font>
      <sz val="12"/>
      <color indexed="24"/>
      <name val="Times"/>
      <charset val="238"/>
    </font>
    <font>
      <sz val="12"/>
      <name val="Times"/>
      <charset val="238"/>
    </font>
    <font>
      <i/>
      <sz val="24"/>
      <color indexed="9"/>
      <name val="Times New Roman CE"/>
      <family val="1"/>
      <charset val="238"/>
    </font>
    <font>
      <i/>
      <sz val="12"/>
      <color indexed="8"/>
      <name val="Times New Roman CE"/>
      <charset val="238"/>
    </font>
    <font>
      <i/>
      <sz val="12"/>
      <color indexed="9"/>
      <name val="Times New Roman CE"/>
      <family val="1"/>
      <charset val="238"/>
    </font>
    <font>
      <sz val="16"/>
      <color indexed="24"/>
      <name val="Times New Roman CE"/>
      <charset val="238"/>
    </font>
    <font>
      <sz val="16"/>
      <color indexed="9"/>
      <name val="Times New Roman CE"/>
      <family val="1"/>
      <charset val="238"/>
    </font>
    <font>
      <b/>
      <sz val="24"/>
      <color indexed="24"/>
      <name val="Times New Roman CE"/>
      <charset val="238"/>
    </font>
    <font>
      <sz val="16"/>
      <color indexed="24"/>
      <name val="Arial"/>
      <family val="2"/>
      <charset val="238"/>
    </font>
    <font>
      <sz val="16"/>
      <name val="Arial"/>
      <family val="2"/>
      <charset val="238"/>
    </font>
    <font>
      <b/>
      <sz val="20"/>
      <color indexed="24"/>
      <name val="Times New Roman CE"/>
      <charset val="238"/>
    </font>
    <font>
      <sz val="20"/>
      <color indexed="81"/>
      <name val="Tahoma"/>
      <family val="2"/>
    </font>
    <font>
      <sz val="8"/>
      <color indexed="81"/>
      <name val="Tahoma"/>
      <family val="2"/>
      <charset val="238"/>
    </font>
    <font>
      <sz val="18"/>
      <color indexed="81"/>
      <name val="Tahoma"/>
      <family val="2"/>
      <charset val="238"/>
    </font>
    <font>
      <i/>
      <sz val="8"/>
      <color indexed="10"/>
      <name val="Arial"/>
      <family val="2"/>
    </font>
    <font>
      <sz val="10"/>
      <name val="Arial"/>
      <family val="2"/>
      <charset val="238"/>
    </font>
    <font>
      <b/>
      <sz val="14"/>
      <name val="Arial"/>
      <family val="2"/>
    </font>
    <font>
      <sz val="11"/>
      <name val="Arial"/>
      <family val="2"/>
    </font>
    <font>
      <b/>
      <sz val="12"/>
      <name val="Arial"/>
      <family val="2"/>
    </font>
    <font>
      <b/>
      <sz val="9"/>
      <name val="Arial"/>
      <family val="2"/>
    </font>
    <font>
      <sz val="9"/>
      <color indexed="9"/>
      <name val="Arial"/>
      <family val="2"/>
    </font>
    <font>
      <sz val="9"/>
      <name val="Arial"/>
      <family val="2"/>
    </font>
    <font>
      <sz val="10"/>
      <color indexed="9"/>
      <name val="Arial"/>
      <family val="2"/>
    </font>
    <font>
      <sz val="10"/>
      <name val="Arial"/>
      <family val="2"/>
    </font>
    <font>
      <b/>
      <sz val="11"/>
      <name val="Arial"/>
      <family val="2"/>
    </font>
    <font>
      <b/>
      <i/>
      <sz val="9"/>
      <name val="Arial"/>
      <family val="2"/>
    </font>
    <font>
      <b/>
      <sz val="14"/>
      <name val="Arial"/>
      <family val="2"/>
      <charset val="238"/>
    </font>
    <font>
      <sz val="9"/>
      <color indexed="8"/>
      <name val="Arial"/>
      <family val="2"/>
    </font>
    <font>
      <sz val="8"/>
      <color indexed="8"/>
      <name val="Arial"/>
      <family val="2"/>
    </font>
    <font>
      <b/>
      <sz val="12"/>
      <name val="Arial"/>
      <family val="2"/>
      <charset val="238"/>
    </font>
    <font>
      <b/>
      <sz val="11"/>
      <name val="Arial"/>
      <family val="2"/>
      <charset val="238"/>
    </font>
    <font>
      <sz val="7"/>
      <color indexed="9"/>
      <name val="Arial"/>
      <family val="2"/>
    </font>
    <font>
      <b/>
      <i/>
      <sz val="22"/>
      <color indexed="8"/>
      <name val="Times New Roman CE"/>
      <family val="1"/>
      <charset val="238"/>
    </font>
    <font>
      <b/>
      <sz val="16"/>
      <color indexed="8"/>
      <name val="Times New Roman CE"/>
      <family val="1"/>
      <charset val="238"/>
    </font>
    <font>
      <b/>
      <i/>
      <sz val="26"/>
      <color indexed="8"/>
      <name val="Times New Roman CE"/>
      <charset val="238"/>
    </font>
    <font>
      <sz val="24"/>
      <color indexed="24"/>
      <name val="Times New Roman CE"/>
      <family val="1"/>
      <charset val="238"/>
    </font>
    <font>
      <sz val="22"/>
      <color indexed="24"/>
      <name val="Times New Roman CE"/>
      <family val="1"/>
      <charset val="238"/>
    </font>
    <font>
      <i/>
      <sz val="16"/>
      <color indexed="9"/>
      <name val="Times New Roman CE"/>
      <family val="1"/>
      <charset val="238"/>
    </font>
    <font>
      <sz val="12"/>
      <name val="Arial"/>
      <family val="2"/>
      <charset val="238"/>
    </font>
    <font>
      <b/>
      <sz val="16"/>
      <name val="Arial"/>
      <family val="2"/>
      <charset val="238"/>
    </font>
    <font>
      <sz val="10"/>
      <name val="Verdana"/>
      <family val="2"/>
      <charset val="238"/>
    </font>
    <font>
      <sz val="8"/>
      <name val="Arial"/>
      <family val="2"/>
    </font>
    <font>
      <b/>
      <sz val="8"/>
      <name val="Arial"/>
      <family val="2"/>
      <charset val="238"/>
    </font>
    <font>
      <b/>
      <sz val="8"/>
      <name val="Arial"/>
      <family val="2"/>
    </font>
    <font>
      <sz val="8"/>
      <name val="Arial"/>
      <family val="2"/>
      <charset val="238"/>
    </font>
    <font>
      <b/>
      <sz val="10"/>
      <name val="Arial"/>
      <family val="2"/>
      <charset val="238"/>
    </font>
    <font>
      <sz val="8"/>
      <name val="Verdana"/>
      <family val="2"/>
      <charset val="238"/>
    </font>
    <font>
      <sz val="8"/>
      <name val="Verdana"/>
      <family val="2"/>
    </font>
    <font>
      <b/>
      <sz val="9"/>
      <name val="Arial"/>
      <family val="2"/>
      <charset val="238"/>
    </font>
    <font>
      <sz val="9"/>
      <name val="Arial"/>
      <family val="2"/>
      <charset val="238"/>
    </font>
    <font>
      <sz val="8"/>
      <color indexed="9"/>
      <name val="Arial"/>
      <family val="2"/>
    </font>
    <font>
      <sz val="8"/>
      <color indexed="9"/>
      <name val="Arial"/>
      <family val="2"/>
      <charset val="238"/>
    </font>
    <font>
      <b/>
      <sz val="16"/>
      <name val="Arial"/>
      <family val="2"/>
    </font>
    <font>
      <b/>
      <sz val="9"/>
      <color indexed="9"/>
      <name val="Arial"/>
      <family val="2"/>
    </font>
    <font>
      <sz val="10"/>
      <name val="Verdana"/>
      <family val="2"/>
    </font>
    <font>
      <b/>
      <sz val="10"/>
      <name val="Verdana"/>
      <family val="2"/>
      <charset val="238"/>
    </font>
    <font>
      <sz val="11"/>
      <name val="Verdana"/>
      <family val="2"/>
      <charset val="238"/>
    </font>
    <font>
      <sz val="24"/>
      <color rgb="FF666666"/>
      <name val="Verdana"/>
      <family val="2"/>
      <charset val="238"/>
    </font>
    <font>
      <sz val="10"/>
      <color rgb="FF333333"/>
      <name val="Arial"/>
      <family val="2"/>
      <charset val="238"/>
    </font>
    <font>
      <sz val="8"/>
      <color rgb="FF333333"/>
      <name val="Arial"/>
      <family val="2"/>
      <charset val="238"/>
    </font>
    <font>
      <sz val="10"/>
      <name val="Calibri"/>
      <family val="2"/>
      <charset val="238"/>
      <scheme val="minor"/>
    </font>
    <font>
      <sz val="10"/>
      <color rgb="FF666666"/>
      <name val="Verdana"/>
      <family val="2"/>
    </font>
    <font>
      <sz val="11"/>
      <color rgb="FF333333"/>
      <name val="Arial"/>
      <family val="2"/>
      <charset val="238"/>
    </font>
    <font>
      <b/>
      <sz val="11"/>
      <color rgb="FF333333"/>
      <name val="Arial"/>
      <family val="2"/>
      <charset val="238"/>
    </font>
    <font>
      <b/>
      <sz val="10"/>
      <color rgb="FF333333"/>
      <name val="Arial"/>
      <family val="2"/>
      <charset val="238"/>
    </font>
  </fonts>
  <fills count="14">
    <fill>
      <patternFill patternType="none"/>
    </fill>
    <fill>
      <patternFill patternType="gray125"/>
    </fill>
    <fill>
      <patternFill patternType="solid">
        <fgColor indexed="42"/>
        <bgColor indexed="64"/>
      </patternFill>
    </fill>
    <fill>
      <patternFill patternType="lightGray"/>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lightGray">
        <bgColor theme="0"/>
      </patternFill>
    </fill>
    <fill>
      <patternFill patternType="solid">
        <fgColor theme="0" tint="-0.14999847407452621"/>
        <bgColor indexed="64"/>
      </patternFill>
    </fill>
    <fill>
      <patternFill patternType="lightGray">
        <bgColor theme="0" tint="-0.14999847407452621"/>
      </patternFill>
    </fill>
    <fill>
      <patternFill patternType="solid">
        <fgColor rgb="FFFFFFFF"/>
        <bgColor indexed="64"/>
      </patternFill>
    </fill>
    <fill>
      <patternFill patternType="solid">
        <fgColor rgb="FFF9F9F9"/>
        <bgColor indexed="64"/>
      </patternFill>
    </fill>
    <fill>
      <patternFill patternType="solid">
        <fgColor rgb="FFF5F5F5"/>
        <bgColor indexed="64"/>
      </patternFill>
    </fill>
    <fill>
      <patternFill patternType="solid">
        <fgColor theme="0" tint="-0.249977111117893"/>
        <bgColor indexed="64"/>
      </patternFill>
    </fill>
  </fills>
  <borders count="3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top/>
      <bottom style="medium">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165" fontId="56" fillId="0" borderId="0" applyFont="0" applyFill="0" applyBorder="0" applyAlignment="0" applyProtection="0"/>
    <xf numFmtId="0" fontId="81" fillId="0" borderId="0"/>
    <xf numFmtId="0" fontId="56" fillId="0" borderId="0"/>
    <xf numFmtId="0" fontId="1" fillId="0" borderId="0"/>
    <xf numFmtId="0" fontId="1" fillId="0" borderId="0"/>
    <xf numFmtId="0" fontId="56" fillId="0" borderId="0"/>
    <xf numFmtId="165" fontId="56" fillId="0" borderId="0" applyFont="0" applyFill="0" applyBorder="0" applyAlignment="0" applyProtection="0"/>
  </cellStyleXfs>
  <cellXfs count="436">
    <xf numFmtId="0" fontId="0" fillId="0" borderId="0" xfId="0"/>
    <xf numFmtId="0" fontId="2" fillId="0" borderId="0" xfId="4" applyFont="1"/>
    <xf numFmtId="0" fontId="5" fillId="0" borderId="0" xfId="4" applyFont="1"/>
    <xf numFmtId="0" fontId="6" fillId="0" borderId="0" xfId="4" applyFont="1"/>
    <xf numFmtId="0" fontId="7" fillId="0" borderId="0" xfId="4" applyFont="1"/>
    <xf numFmtId="0" fontId="1" fillId="0" borderId="0" xfId="4"/>
    <xf numFmtId="0" fontId="8" fillId="0" borderId="0" xfId="4" applyFont="1"/>
    <xf numFmtId="0" fontId="9" fillId="0" borderId="0" xfId="4" applyFont="1" applyAlignment="1">
      <alignment horizontal="left"/>
    </xf>
    <xf numFmtId="0" fontId="10" fillId="0" borderId="0" xfId="4" applyFont="1" applyAlignment="1">
      <alignment horizontal="left"/>
    </xf>
    <xf numFmtId="0" fontId="11" fillId="0" borderId="0" xfId="4" applyFont="1" applyAlignment="1">
      <alignment horizontal="center"/>
    </xf>
    <xf numFmtId="0" fontId="12" fillId="0" borderId="0" xfId="4" applyFont="1"/>
    <xf numFmtId="0" fontId="13" fillId="0" borderId="0" xfId="4" applyFont="1"/>
    <xf numFmtId="0" fontId="14" fillId="0" borderId="0" xfId="4" applyFont="1"/>
    <xf numFmtId="0" fontId="15" fillId="0" borderId="0" xfId="4" applyFont="1" applyAlignment="1">
      <alignment horizontal="right"/>
    </xf>
    <xf numFmtId="0" fontId="16" fillId="0" borderId="0" xfId="4" applyFont="1"/>
    <xf numFmtId="0" fontId="4" fillId="0" borderId="0" xfId="4" applyFont="1"/>
    <xf numFmtId="0" fontId="11" fillId="0" borderId="0" xfId="4" applyFont="1" applyAlignment="1">
      <alignment horizontal="left"/>
    </xf>
    <xf numFmtId="0" fontId="9" fillId="0" borderId="0" xfId="4" applyFont="1"/>
    <xf numFmtId="14" fontId="17" fillId="0" borderId="0" xfId="4" applyNumberFormat="1" applyFont="1" applyAlignment="1">
      <alignment horizontal="left"/>
    </xf>
    <xf numFmtId="14" fontId="15" fillId="0" borderId="0" xfId="4" applyNumberFormat="1" applyFont="1" applyAlignment="1">
      <alignment horizontal="left"/>
    </xf>
    <xf numFmtId="0" fontId="17" fillId="0" borderId="0" xfId="4" applyFont="1" applyAlignment="1">
      <alignment horizontal="left"/>
    </xf>
    <xf numFmtId="0" fontId="15" fillId="0" borderId="0" xfId="4" applyFont="1" applyAlignment="1">
      <alignment horizontal="left"/>
    </xf>
    <xf numFmtId="0" fontId="18" fillId="5" borderId="1" xfId="4" applyFont="1" applyFill="1" applyBorder="1" applyAlignment="1">
      <alignment horizontal="left"/>
    </xf>
    <xf numFmtId="0" fontId="18" fillId="5" borderId="2" xfId="4" applyFont="1" applyFill="1" applyBorder="1" applyAlignment="1">
      <alignment horizontal="left"/>
    </xf>
    <xf numFmtId="0" fontId="19" fillId="0" borderId="0" xfId="4" applyFont="1" applyAlignment="1">
      <alignment horizontal="center"/>
    </xf>
    <xf numFmtId="0" fontId="20" fillId="0" borderId="0" xfId="4" applyFont="1" applyAlignment="1">
      <alignment horizontal="center"/>
    </xf>
    <xf numFmtId="0" fontId="2" fillId="0" borderId="0" xfId="4" applyFont="1" applyAlignment="1">
      <alignment horizontal="center"/>
    </xf>
    <xf numFmtId="0" fontId="22" fillId="0" borderId="0" xfId="4" applyFont="1"/>
    <xf numFmtId="0" fontId="24" fillId="0" borderId="0" xfId="4" applyFont="1"/>
    <xf numFmtId="0" fontId="21" fillId="0" borderId="0" xfId="4" applyFont="1" applyAlignment="1">
      <alignment horizontal="center"/>
    </xf>
    <xf numFmtId="0" fontId="25" fillId="0" borderId="0" xfId="4" applyFont="1" applyAlignment="1">
      <alignment horizontal="center"/>
    </xf>
    <xf numFmtId="0" fontId="26" fillId="0" borderId="0" xfId="4" applyFont="1" applyAlignment="1">
      <alignment horizontal="center"/>
    </xf>
    <xf numFmtId="0" fontId="13" fillId="0" borderId="0" xfId="4" applyFont="1" applyAlignment="1">
      <alignment horizontal="center"/>
    </xf>
    <xf numFmtId="0" fontId="27" fillId="0" borderId="0" xfId="4" applyFont="1" applyAlignment="1">
      <alignment horizontal="center"/>
    </xf>
    <xf numFmtId="0" fontId="28" fillId="0" borderId="0" xfId="4" applyFont="1" applyAlignment="1">
      <alignment horizontal="center"/>
    </xf>
    <xf numFmtId="0" fontId="29" fillId="2" borderId="3" xfId="5" applyFont="1" applyFill="1" applyBorder="1" applyAlignment="1">
      <alignment vertical="center"/>
    </xf>
    <xf numFmtId="0" fontId="29" fillId="0" borderId="3" xfId="4" applyFont="1" applyBorder="1" applyAlignment="1">
      <alignment horizontal="right" vertical="center"/>
    </xf>
    <xf numFmtId="164" fontId="30" fillId="0" borderId="3" xfId="0" applyNumberFormat="1" applyFont="1" applyBorder="1" applyAlignment="1">
      <alignment horizontal="center"/>
    </xf>
    <xf numFmtId="0" fontId="30" fillId="0" borderId="3" xfId="0" applyFont="1" applyBorder="1"/>
    <xf numFmtId="0" fontId="30" fillId="0" borderId="3" xfId="0" applyFont="1" applyBorder="1" applyAlignment="1">
      <alignment horizontal="center"/>
    </xf>
    <xf numFmtId="0" fontId="31" fillId="3" borderId="3" xfId="4" applyFont="1" applyFill="1" applyBorder="1" applyAlignment="1">
      <alignment vertical="center"/>
    </xf>
    <xf numFmtId="49" fontId="20" fillId="0" borderId="3" xfId="4" applyNumberFormat="1" applyFont="1" applyBorder="1" applyAlignment="1">
      <alignment horizontal="center" vertical="center"/>
    </xf>
    <xf numFmtId="0" fontId="11" fillId="0" borderId="3" xfId="4" applyFont="1" applyBorder="1" applyAlignment="1">
      <alignment horizontal="center" vertical="center"/>
    </xf>
    <xf numFmtId="0" fontId="32" fillId="0" borderId="0" xfId="4" applyFont="1"/>
    <xf numFmtId="0" fontId="13" fillId="0" borderId="3" xfId="4" applyFont="1" applyBorder="1"/>
    <xf numFmtId="0" fontId="16" fillId="3" borderId="3" xfId="4" applyFont="1" applyFill="1" applyBorder="1" applyAlignment="1">
      <alignment horizontal="center" vertical="center"/>
    </xf>
    <xf numFmtId="0" fontId="13" fillId="0" borderId="3" xfId="4" applyFont="1" applyBorder="1" applyAlignment="1">
      <alignment horizontal="center"/>
    </xf>
    <xf numFmtId="0" fontId="26" fillId="0" borderId="3" xfId="4" applyFont="1" applyBorder="1" applyAlignment="1">
      <alignment horizontal="center"/>
    </xf>
    <xf numFmtId="0" fontId="29" fillId="0" borderId="3" xfId="4" applyFont="1" applyBorder="1" applyAlignment="1">
      <alignment horizontal="center" vertical="center"/>
    </xf>
    <xf numFmtId="0" fontId="29" fillId="2" borderId="4" xfId="5" applyFont="1" applyFill="1" applyBorder="1" applyAlignment="1">
      <alignment vertical="center"/>
    </xf>
    <xf numFmtId="0" fontId="29" fillId="0" borderId="4" xfId="4" applyFont="1" applyBorder="1" applyAlignment="1">
      <alignment horizontal="right" vertical="center"/>
    </xf>
    <xf numFmtId="164" fontId="30" fillId="0" borderId="4" xfId="0" applyNumberFormat="1" applyFont="1" applyBorder="1" applyAlignment="1">
      <alignment horizontal="center"/>
    </xf>
    <xf numFmtId="49" fontId="20" fillId="0" borderId="4" xfId="4" applyNumberFormat="1" applyFont="1" applyBorder="1" applyAlignment="1">
      <alignment horizontal="center" vertical="center"/>
    </xf>
    <xf numFmtId="0" fontId="31" fillId="3" borderId="4" xfId="4" applyFont="1" applyFill="1" applyBorder="1" applyAlignment="1">
      <alignment vertical="center"/>
    </xf>
    <xf numFmtId="0" fontId="11" fillId="0" borderId="4" xfId="4" applyFont="1" applyBorder="1" applyAlignment="1">
      <alignment horizontal="center" vertical="center"/>
    </xf>
    <xf numFmtId="0" fontId="32" fillId="0" borderId="3" xfId="4" applyFont="1" applyBorder="1"/>
    <xf numFmtId="0" fontId="16" fillId="3" borderId="0" xfId="4" applyFont="1" applyFill="1" applyAlignment="1">
      <alignment horizontal="center" vertical="center"/>
    </xf>
    <xf numFmtId="0" fontId="29" fillId="2" borderId="0" xfId="5" applyFont="1" applyFill="1" applyAlignment="1">
      <alignment vertical="center"/>
    </xf>
    <xf numFmtId="0" fontId="29" fillId="0" borderId="0" xfId="4" applyFont="1" applyAlignment="1">
      <alignment horizontal="right" vertical="center"/>
    </xf>
    <xf numFmtId="164" fontId="30" fillId="0" borderId="0" xfId="0" applyNumberFormat="1" applyFont="1" applyAlignment="1">
      <alignment horizontal="center"/>
    </xf>
    <xf numFmtId="0" fontId="30" fillId="0" borderId="0" xfId="0" applyFont="1"/>
    <xf numFmtId="0" fontId="30" fillId="0" borderId="0" xfId="0" applyFont="1" applyAlignment="1">
      <alignment horizontal="center"/>
    </xf>
    <xf numFmtId="49" fontId="20" fillId="0" borderId="0" xfId="4" applyNumberFormat="1" applyFont="1" applyAlignment="1">
      <alignment horizontal="center" vertical="center"/>
    </xf>
    <xf numFmtId="0" fontId="31" fillId="3" borderId="0" xfId="4" applyFont="1" applyFill="1" applyAlignment="1">
      <alignment vertical="center"/>
    </xf>
    <xf numFmtId="0" fontId="11" fillId="0" borderId="0" xfId="4" applyFont="1" applyAlignment="1">
      <alignment horizontal="center" vertical="center"/>
    </xf>
    <xf numFmtId="0" fontId="21" fillId="0" borderId="0" xfId="4" applyFont="1" applyAlignment="1">
      <alignment horizontal="left"/>
    </xf>
    <xf numFmtId="0" fontId="33" fillId="0" borderId="0" xfId="4" applyFont="1" applyAlignment="1">
      <alignment horizontal="center"/>
    </xf>
    <xf numFmtId="0" fontId="35" fillId="0" borderId="0" xfId="4" applyFont="1" applyAlignment="1">
      <alignment horizontal="right"/>
    </xf>
    <xf numFmtId="0" fontId="36" fillId="0" borderId="5" xfId="4" applyFont="1" applyBorder="1"/>
    <xf numFmtId="0" fontId="21" fillId="0" borderId="0" xfId="4" applyFont="1" applyAlignment="1">
      <alignment horizontal="centerContinuous"/>
    </xf>
    <xf numFmtId="0" fontId="21" fillId="0" borderId="0" xfId="4" applyFont="1"/>
    <xf numFmtId="0" fontId="37" fillId="0" borderId="0" xfId="4" applyFont="1" applyAlignment="1">
      <alignment horizontal="right"/>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6" fillId="0" borderId="0" xfId="4" applyFont="1"/>
    <xf numFmtId="0" fontId="47" fillId="0" borderId="0" xfId="4" applyFont="1"/>
    <xf numFmtId="0" fontId="48" fillId="0" borderId="0" xfId="4" applyFont="1"/>
    <xf numFmtId="0" fontId="49" fillId="0" borderId="0" xfId="4" applyFont="1"/>
    <xf numFmtId="0" fontId="50" fillId="0" borderId="0" xfId="4" applyFont="1"/>
    <xf numFmtId="0" fontId="51" fillId="0" borderId="0" xfId="4" applyFont="1"/>
    <xf numFmtId="49" fontId="20" fillId="6" borderId="3" xfId="4" applyNumberFormat="1" applyFont="1" applyFill="1" applyBorder="1" applyAlignment="1">
      <alignment horizontal="center" vertical="center"/>
    </xf>
    <xf numFmtId="0" fontId="31" fillId="7" borderId="3" xfId="4" applyFont="1" applyFill="1" applyBorder="1" applyAlignment="1">
      <alignment vertical="center"/>
    </xf>
    <xf numFmtId="0" fontId="11" fillId="6" borderId="3" xfId="4" applyFont="1" applyFill="1" applyBorder="1" applyAlignment="1">
      <alignment horizontal="center" vertical="center"/>
    </xf>
    <xf numFmtId="0" fontId="32" fillId="6" borderId="0" xfId="4" applyFont="1" applyFill="1"/>
    <xf numFmtId="0" fontId="30" fillId="0" borderId="4" xfId="0" applyFont="1" applyBorder="1"/>
    <xf numFmtId="0" fontId="30" fillId="0" borderId="4" xfId="0" applyFont="1" applyBorder="1" applyAlignment="1">
      <alignment horizontal="center"/>
    </xf>
    <xf numFmtId="49" fontId="57" fillId="0" borderId="0" xfId="3" applyNumberFormat="1" applyFont="1" applyAlignment="1">
      <alignment vertical="top"/>
    </xf>
    <xf numFmtId="0" fontId="58" fillId="0" borderId="0" xfId="3" applyFont="1"/>
    <xf numFmtId="49" fontId="59" fillId="0" borderId="0" xfId="3" applyNumberFormat="1" applyFont="1" applyAlignment="1">
      <alignment vertical="top"/>
    </xf>
    <xf numFmtId="49" fontId="60" fillId="0" borderId="0" xfId="3" applyNumberFormat="1" applyFont="1" applyAlignment="1">
      <alignment horizontal="left"/>
    </xf>
    <xf numFmtId="49" fontId="58" fillId="0" borderId="0" xfId="3" applyNumberFormat="1" applyFont="1" applyAlignment="1">
      <alignment horizontal="center"/>
    </xf>
    <xf numFmtId="49" fontId="60" fillId="0" borderId="0" xfId="3" applyNumberFormat="1" applyFont="1" applyAlignment="1">
      <alignment horizontal="center"/>
    </xf>
    <xf numFmtId="49" fontId="61" fillId="0" borderId="0" xfId="3" applyNumberFormat="1" applyFont="1" applyAlignment="1">
      <alignment horizontal="center" vertical="top"/>
    </xf>
    <xf numFmtId="49" fontId="62" fillId="0" borderId="0" xfId="3" applyNumberFormat="1" applyFont="1" applyAlignment="1">
      <alignment vertical="top"/>
    </xf>
    <xf numFmtId="0" fontId="63" fillId="0" borderId="0" xfId="3" applyFont="1" applyAlignment="1">
      <alignment horizontal="center"/>
    </xf>
    <xf numFmtId="0" fontId="64" fillId="0" borderId="0" xfId="3" applyFont="1"/>
    <xf numFmtId="0" fontId="65" fillId="0" borderId="0" xfId="3" applyFont="1"/>
    <xf numFmtId="49" fontId="66" fillId="0" borderId="0" xfId="3" applyNumberFormat="1" applyFont="1" applyAlignment="1">
      <alignment horizontal="center"/>
    </xf>
    <xf numFmtId="49" fontId="66" fillId="0" borderId="0" xfId="3" applyNumberFormat="1" applyFont="1" applyAlignment="1">
      <alignment horizontal="left"/>
    </xf>
    <xf numFmtId="49" fontId="67" fillId="0" borderId="0" xfId="3" applyNumberFormat="1" applyFont="1"/>
    <xf numFmtId="49" fontId="60" fillId="0" borderId="0" xfId="3" applyNumberFormat="1" applyFont="1"/>
    <xf numFmtId="49" fontId="62" fillId="0" borderId="0" xfId="3" applyNumberFormat="1" applyFont="1" applyAlignment="1">
      <alignment horizontal="center"/>
    </xf>
    <xf numFmtId="49" fontId="62" fillId="0" borderId="0" xfId="3" applyNumberFormat="1" applyFont="1"/>
    <xf numFmtId="49" fontId="60" fillId="4" borderId="0" xfId="3" applyNumberFormat="1" applyFont="1" applyFill="1" applyAlignment="1">
      <alignment vertical="center"/>
    </xf>
    <xf numFmtId="49" fontId="60" fillId="4" borderId="0" xfId="3" applyNumberFormat="1" applyFont="1" applyFill="1" applyAlignment="1">
      <alignment horizontal="center" vertical="center"/>
    </xf>
    <xf numFmtId="49" fontId="60" fillId="4" borderId="0" xfId="3" applyNumberFormat="1" applyFont="1" applyFill="1" applyAlignment="1">
      <alignment horizontal="right" vertical="center"/>
    </xf>
    <xf numFmtId="14" fontId="68" fillId="0" borderId="6" xfId="3" applyNumberFormat="1" applyFont="1" applyBorder="1" applyAlignment="1">
      <alignment horizontal="left" vertical="center"/>
    </xf>
    <xf numFmtId="49" fontId="62" fillId="0" borderId="6" xfId="3" applyNumberFormat="1" applyFont="1" applyBorder="1" applyAlignment="1">
      <alignment vertical="center"/>
    </xf>
    <xf numFmtId="49" fontId="62" fillId="0" borderId="6" xfId="3" applyNumberFormat="1" applyFont="1" applyBorder="1" applyAlignment="1">
      <alignment horizontal="left" vertical="center"/>
    </xf>
    <xf numFmtId="49" fontId="62" fillId="0" borderId="6" xfId="7" applyNumberFormat="1" applyFont="1" applyBorder="1" applyAlignment="1" applyProtection="1">
      <alignment horizontal="center" vertical="center"/>
      <protection locked="0"/>
    </xf>
    <xf numFmtId="0" fontId="69" fillId="0" borderId="6" xfId="3" applyFont="1" applyBorder="1" applyAlignment="1">
      <alignment horizontal="center" vertical="center"/>
    </xf>
    <xf numFmtId="49" fontId="62" fillId="0" borderId="0" xfId="3" applyNumberFormat="1" applyFont="1" applyAlignment="1">
      <alignment horizontal="center" vertical="center"/>
    </xf>
    <xf numFmtId="49" fontId="62" fillId="0" borderId="0" xfId="3" applyNumberFormat="1" applyFont="1" applyAlignment="1">
      <alignment horizontal="left" vertical="center"/>
    </xf>
    <xf numFmtId="49" fontId="58" fillId="0" borderId="0" xfId="3" applyNumberFormat="1" applyFont="1"/>
    <xf numFmtId="0" fontId="58" fillId="0" borderId="0" xfId="3" applyFont="1" applyAlignment="1">
      <alignment horizontal="center"/>
    </xf>
    <xf numFmtId="0" fontId="65" fillId="0" borderId="7" xfId="3" applyFont="1" applyBorder="1"/>
    <xf numFmtId="0" fontId="64" fillId="0" borderId="7" xfId="3" applyFont="1" applyBorder="1" applyAlignment="1">
      <alignment horizontal="center"/>
    </xf>
    <xf numFmtId="0" fontId="58" fillId="0" borderId="7" xfId="3" applyFont="1" applyBorder="1"/>
    <xf numFmtId="0" fontId="64" fillId="0" borderId="0" xfId="3" applyFont="1" applyAlignment="1">
      <alignment horizontal="center"/>
    </xf>
    <xf numFmtId="0" fontId="58" fillId="0" borderId="8" xfId="3" applyFont="1" applyBorder="1"/>
    <xf numFmtId="0" fontId="64" fillId="0" borderId="7" xfId="3" applyFont="1" applyBorder="1"/>
    <xf numFmtId="0" fontId="58" fillId="0" borderId="9" xfId="3" applyFont="1" applyBorder="1"/>
    <xf numFmtId="0" fontId="58" fillId="0" borderId="10" xfId="3" applyFont="1" applyBorder="1" applyAlignment="1">
      <alignment horizontal="left"/>
    </xf>
    <xf numFmtId="0" fontId="58" fillId="0" borderId="0" xfId="3" applyFont="1" applyAlignment="1">
      <alignment horizontal="left"/>
    </xf>
    <xf numFmtId="0" fontId="63" fillId="0" borderId="0" xfId="3" applyFont="1" applyAlignment="1">
      <alignment horizontal="left"/>
    </xf>
    <xf numFmtId="0" fontId="64" fillId="0" borderId="0" xfId="3" applyFont="1" applyAlignment="1">
      <alignment horizontal="left"/>
    </xf>
    <xf numFmtId="0" fontId="58" fillId="0" borderId="11" xfId="3" applyFont="1" applyBorder="1"/>
    <xf numFmtId="49" fontId="58" fillId="0" borderId="4" xfId="3" applyNumberFormat="1" applyFont="1" applyBorder="1" applyAlignment="1">
      <alignment horizontal="left"/>
    </xf>
    <xf numFmtId="0" fontId="58" fillId="0" borderId="12" xfId="3" applyFont="1" applyBorder="1" applyAlignment="1">
      <alignment horizontal="left"/>
    </xf>
    <xf numFmtId="49" fontId="58" fillId="0" borderId="13" xfId="3" applyNumberFormat="1" applyFont="1" applyBorder="1" applyAlignment="1">
      <alignment horizontal="left"/>
    </xf>
    <xf numFmtId="49" fontId="58" fillId="0" borderId="0" xfId="3" applyNumberFormat="1" applyFont="1" applyAlignment="1">
      <alignment horizontal="left"/>
    </xf>
    <xf numFmtId="0" fontId="58" fillId="0" borderId="10" xfId="3" applyFont="1" applyBorder="1"/>
    <xf numFmtId="0" fontId="58" fillId="0" borderId="13" xfId="3" applyFont="1" applyBorder="1" applyAlignment="1">
      <alignment horizontal="left"/>
    </xf>
    <xf numFmtId="0" fontId="64" fillId="0" borderId="14" xfId="3" applyFont="1" applyBorder="1"/>
    <xf numFmtId="49" fontId="58" fillId="0" borderId="15" xfId="3" applyNumberFormat="1" applyFont="1" applyBorder="1" applyAlignment="1">
      <alignment horizontal="left"/>
    </xf>
    <xf numFmtId="0" fontId="58" fillId="0" borderId="16" xfId="3" applyFont="1" applyBorder="1" applyAlignment="1">
      <alignment horizontal="left"/>
    </xf>
    <xf numFmtId="49" fontId="70" fillId="5" borderId="17" xfId="3" applyNumberFormat="1" applyFont="1" applyFill="1" applyBorder="1" applyAlignment="1">
      <alignment horizontal="center" vertical="center"/>
    </xf>
    <xf numFmtId="49" fontId="71" fillId="0" borderId="0" xfId="3" applyNumberFormat="1" applyFont="1" applyAlignment="1">
      <alignment horizontal="center"/>
    </xf>
    <xf numFmtId="49" fontId="72" fillId="0" borderId="0" xfId="3" applyNumberFormat="1" applyFont="1" applyAlignment="1">
      <alignment horizontal="left" vertical="center"/>
    </xf>
    <xf numFmtId="0" fontId="58" fillId="0" borderId="18" xfId="3" applyFont="1" applyBorder="1" applyAlignment="1">
      <alignment horizontal="left"/>
    </xf>
    <xf numFmtId="49" fontId="58" fillId="0" borderId="4" xfId="3" applyNumberFormat="1" applyFont="1" applyBorder="1" applyAlignment="1">
      <alignment horizontal="center"/>
    </xf>
    <xf numFmtId="0" fontId="64" fillId="0" borderId="11" xfId="3" applyFont="1" applyBorder="1"/>
    <xf numFmtId="0" fontId="70" fillId="6" borderId="10" xfId="3" applyFont="1" applyFill="1" applyBorder="1" applyAlignment="1">
      <alignment vertical="center"/>
    </xf>
    <xf numFmtId="49" fontId="70" fillId="6" borderId="0" xfId="3" applyNumberFormat="1" applyFont="1" applyFill="1" applyAlignment="1">
      <alignment vertical="center"/>
    </xf>
    <xf numFmtId="0" fontId="63" fillId="0" borderId="0" xfId="3" applyFont="1"/>
    <xf numFmtId="0" fontId="56" fillId="0" borderId="0" xfId="3"/>
    <xf numFmtId="0" fontId="73" fillId="0" borderId="0" xfId="4" applyFont="1" applyAlignment="1">
      <alignment horizontal="left"/>
    </xf>
    <xf numFmtId="0" fontId="74" fillId="0" borderId="0" xfId="4" applyFont="1" applyAlignment="1">
      <alignment horizontal="center"/>
    </xf>
    <xf numFmtId="0" fontId="76" fillId="0" borderId="0" xfId="4" applyFont="1"/>
    <xf numFmtId="0" fontId="77" fillId="0" borderId="0" xfId="4" applyFont="1" applyAlignment="1">
      <alignment horizontal="center"/>
    </xf>
    <xf numFmtId="0" fontId="31" fillId="3" borderId="3" xfId="4" applyFont="1" applyFill="1" applyBorder="1" applyAlignment="1">
      <alignment horizontal="center" vertical="center"/>
    </xf>
    <xf numFmtId="0" fontId="31" fillId="3" borderId="0" xfId="4" applyFont="1" applyFill="1" applyAlignment="1">
      <alignment horizontal="center" vertical="center"/>
    </xf>
    <xf numFmtId="0" fontId="2" fillId="0" borderId="7" xfId="4" applyFont="1" applyBorder="1"/>
    <xf numFmtId="0" fontId="78" fillId="0" borderId="0" xfId="4" applyFont="1"/>
    <xf numFmtId="0" fontId="32" fillId="0" borderId="0" xfId="4" applyFont="1" applyBorder="1"/>
    <xf numFmtId="49" fontId="79" fillId="6" borderId="15" xfId="3" applyNumberFormat="1" applyFont="1" applyFill="1" applyBorder="1" applyAlignment="1">
      <alignment vertical="center"/>
    </xf>
    <xf numFmtId="49" fontId="58" fillId="0" borderId="0" xfId="3" applyNumberFormat="1" applyFont="1" applyBorder="1" applyAlignment="1">
      <alignment horizontal="center"/>
    </xf>
    <xf numFmtId="49" fontId="79" fillId="6" borderId="4" xfId="3" applyNumberFormat="1" applyFont="1" applyFill="1" applyBorder="1" applyAlignment="1">
      <alignment vertical="center"/>
    </xf>
    <xf numFmtId="49" fontId="20" fillId="8" borderId="3" xfId="4" applyNumberFormat="1" applyFont="1" applyFill="1" applyBorder="1" applyAlignment="1">
      <alignment horizontal="center" vertical="center"/>
    </xf>
    <xf numFmtId="0" fontId="31" fillId="9" borderId="3" xfId="4" applyFont="1" applyFill="1" applyBorder="1" applyAlignment="1">
      <alignment vertical="center"/>
    </xf>
    <xf numFmtId="0" fontId="11" fillId="8" borderId="3" xfId="4" applyFont="1" applyFill="1" applyBorder="1" applyAlignment="1">
      <alignment horizontal="center" vertical="center"/>
    </xf>
    <xf numFmtId="0" fontId="71" fillId="5" borderId="19" xfId="3" applyFont="1" applyFill="1" applyBorder="1" applyAlignment="1">
      <alignment horizontal="center" vertical="center"/>
    </xf>
    <xf numFmtId="0" fontId="98" fillId="6" borderId="33" xfId="0" applyFont="1" applyFill="1" applyBorder="1" applyAlignment="1">
      <alignment wrapText="1"/>
    </xf>
    <xf numFmtId="0" fontId="32" fillId="0" borderId="7" xfId="4" applyFont="1" applyBorder="1"/>
    <xf numFmtId="0" fontId="29" fillId="6" borderId="0" xfId="5" applyFont="1" applyFill="1" applyAlignment="1">
      <alignment vertical="center"/>
    </xf>
    <xf numFmtId="0" fontId="31" fillId="7" borderId="0" xfId="4" applyFont="1" applyFill="1" applyAlignment="1">
      <alignment vertical="center"/>
    </xf>
    <xf numFmtId="49" fontId="61" fillId="0" borderId="0" xfId="3" applyNumberFormat="1" applyFont="1" applyAlignment="1">
      <alignment vertical="top"/>
    </xf>
    <xf numFmtId="49" fontId="80" fillId="0" borderId="0" xfId="3" applyNumberFormat="1" applyFont="1"/>
    <xf numFmtId="49" fontId="61" fillId="0" borderId="0" xfId="3" applyNumberFormat="1" applyFont="1"/>
    <xf numFmtId="49" fontId="61" fillId="0" borderId="0" xfId="3" applyNumberFormat="1" applyFont="1" applyAlignment="1">
      <alignment vertical="center"/>
    </xf>
    <xf numFmtId="49" fontId="58" fillId="0" borderId="11" xfId="3" applyNumberFormat="1" applyFont="1" applyBorder="1" applyAlignment="1">
      <alignment horizontal="center"/>
    </xf>
    <xf numFmtId="0" fontId="58" fillId="0" borderId="10" xfId="3" applyFont="1" applyBorder="1" applyAlignment="1">
      <alignment horizontal="center"/>
    </xf>
    <xf numFmtId="0" fontId="58" fillId="0" borderId="7" xfId="3" applyFont="1" applyBorder="1" applyAlignment="1">
      <alignment horizontal="center"/>
    </xf>
    <xf numFmtId="49" fontId="58" fillId="0" borderId="10" xfId="3" applyNumberFormat="1" applyFont="1" applyBorder="1" applyAlignment="1">
      <alignment horizontal="left"/>
    </xf>
    <xf numFmtId="0" fontId="58" fillId="0" borderId="12" xfId="3" applyFont="1" applyBorder="1" applyAlignment="1">
      <alignment horizontal="center"/>
    </xf>
    <xf numFmtId="0" fontId="58" fillId="0" borderId="13" xfId="3" applyFont="1" applyBorder="1" applyAlignment="1">
      <alignment horizontal="center"/>
    </xf>
    <xf numFmtId="0" fontId="56" fillId="0" borderId="10" xfId="3" applyBorder="1"/>
    <xf numFmtId="0" fontId="56" fillId="0" borderId="13" xfId="3" applyBorder="1"/>
    <xf numFmtId="49" fontId="70" fillId="6" borderId="10" xfId="3" applyNumberFormat="1" applyFont="1" applyFill="1" applyBorder="1" applyAlignment="1">
      <alignment vertical="center"/>
    </xf>
    <xf numFmtId="0" fontId="56" fillId="0" borderId="16" xfId="3" applyBorder="1"/>
    <xf numFmtId="0" fontId="58" fillId="5" borderId="27" xfId="3" applyFont="1" applyFill="1" applyBorder="1" applyAlignment="1">
      <alignment horizontal="left"/>
    </xf>
    <xf numFmtId="49" fontId="58" fillId="6" borderId="18" xfId="3" applyNumberFormat="1" applyFont="1" applyFill="1" applyBorder="1" applyAlignment="1">
      <alignment horizontal="left"/>
    </xf>
    <xf numFmtId="0" fontId="58" fillId="6" borderId="10" xfId="3" applyFont="1" applyFill="1" applyBorder="1" applyAlignment="1">
      <alignment horizontal="left"/>
    </xf>
    <xf numFmtId="0" fontId="58" fillId="6" borderId="0" xfId="3" applyFont="1" applyFill="1" applyAlignment="1">
      <alignment horizontal="left"/>
    </xf>
    <xf numFmtId="0" fontId="63" fillId="6" borderId="0" xfId="3" applyFont="1" applyFill="1" applyAlignment="1">
      <alignment horizontal="left"/>
    </xf>
    <xf numFmtId="0" fontId="58" fillId="6" borderId="13" xfId="3" applyFont="1" applyFill="1" applyBorder="1" applyAlignment="1">
      <alignment horizontal="left"/>
    </xf>
    <xf numFmtId="49" fontId="58" fillId="6" borderId="13" xfId="3" applyNumberFormat="1" applyFont="1" applyFill="1" applyBorder="1" applyAlignment="1">
      <alignment horizontal="left"/>
    </xf>
    <xf numFmtId="49" fontId="58" fillId="6" borderId="10" xfId="3" applyNumberFormat="1" applyFont="1" applyFill="1" applyBorder="1" applyAlignment="1">
      <alignment horizontal="left"/>
    </xf>
    <xf numFmtId="49" fontId="58" fillId="6" borderId="12" xfId="3" applyNumberFormat="1" applyFont="1" applyFill="1" applyBorder="1" applyAlignment="1">
      <alignment horizontal="left"/>
    </xf>
    <xf numFmtId="0" fontId="58" fillId="6" borderId="10" xfId="3" applyFont="1" applyFill="1" applyBorder="1" applyAlignment="1">
      <alignment horizontal="center"/>
    </xf>
    <xf numFmtId="0" fontId="58" fillId="6" borderId="12" xfId="3" applyFont="1" applyFill="1" applyBorder="1" applyAlignment="1">
      <alignment horizontal="left"/>
    </xf>
    <xf numFmtId="49" fontId="58" fillId="6" borderId="0" xfId="3" applyNumberFormat="1" applyFont="1" applyFill="1" applyAlignment="1">
      <alignment horizontal="left"/>
    </xf>
    <xf numFmtId="0" fontId="30" fillId="8" borderId="3" xfId="0" applyFont="1" applyFill="1" applyBorder="1"/>
    <xf numFmtId="0" fontId="30" fillId="8" borderId="3" xfId="0" applyFont="1" applyFill="1" applyBorder="1" applyAlignment="1">
      <alignment horizontal="center"/>
    </xf>
    <xf numFmtId="0" fontId="79" fillId="6" borderId="0" xfId="3" applyFont="1" applyFill="1" applyAlignment="1">
      <alignment vertical="center"/>
    </xf>
    <xf numFmtId="49" fontId="79" fillId="6" borderId="10" xfId="3" applyNumberFormat="1" applyFont="1" applyFill="1" applyBorder="1" applyAlignment="1">
      <alignment vertical="center"/>
    </xf>
    <xf numFmtId="16" fontId="58" fillId="0" borderId="15" xfId="3" applyNumberFormat="1" applyFont="1" applyBorder="1" applyAlignment="1">
      <alignment horizontal="center"/>
    </xf>
    <xf numFmtId="49" fontId="71" fillId="5" borderId="28" xfId="3" applyNumberFormat="1" applyFont="1" applyFill="1" applyBorder="1" applyAlignment="1">
      <alignment horizontal="right"/>
    </xf>
    <xf numFmtId="0" fontId="58" fillId="0" borderId="14" xfId="3" applyFont="1" applyBorder="1"/>
    <xf numFmtId="49" fontId="58" fillId="0" borderId="15" xfId="3" applyNumberFormat="1" applyFont="1" applyBorder="1" applyAlignment="1">
      <alignment horizontal="center"/>
    </xf>
    <xf numFmtId="49" fontId="79" fillId="6" borderId="0" xfId="3" applyNumberFormat="1" applyFont="1" applyFill="1" applyAlignment="1">
      <alignment vertical="center"/>
    </xf>
    <xf numFmtId="0" fontId="70" fillId="5" borderId="19" xfId="3" applyFont="1" applyFill="1" applyBorder="1" applyAlignment="1">
      <alignment horizontal="center"/>
    </xf>
    <xf numFmtId="0" fontId="82" fillId="0" borderId="0" xfId="2" applyFont="1" applyAlignment="1">
      <alignment horizontal="center"/>
    </xf>
    <xf numFmtId="0" fontId="82" fillId="0" borderId="0" xfId="2" applyFont="1" applyAlignment="1">
      <alignment horizontal="center" vertical="center"/>
    </xf>
    <xf numFmtId="0" fontId="67" fillId="0" borderId="0" xfId="6" applyFont="1"/>
    <xf numFmtId="0" fontId="56" fillId="0" borderId="0" xfId="6"/>
    <xf numFmtId="49" fontId="62" fillId="0" borderId="0" xfId="6" applyNumberFormat="1" applyFont="1" applyAlignment="1">
      <alignment vertical="top"/>
    </xf>
    <xf numFmtId="49" fontId="60" fillId="0" borderId="0" xfId="6" applyNumberFormat="1" applyFont="1" applyAlignment="1">
      <alignment vertical="top"/>
    </xf>
    <xf numFmtId="49" fontId="83" fillId="0" borderId="0" xfId="6" applyNumberFormat="1" applyFont="1" applyAlignment="1">
      <alignment horizontal="left"/>
    </xf>
    <xf numFmtId="49" fontId="60" fillId="0" borderId="0" xfId="6" applyNumberFormat="1" applyFont="1" applyAlignment="1">
      <alignment horizontal="left"/>
    </xf>
    <xf numFmtId="49" fontId="61" fillId="0" borderId="0" xfId="6" applyNumberFormat="1" applyFont="1" applyAlignment="1">
      <alignment vertical="top"/>
    </xf>
    <xf numFmtId="14" fontId="83" fillId="0" borderId="0" xfId="2" applyNumberFormat="1" applyFont="1" applyAlignment="1">
      <alignment horizontal="center"/>
    </xf>
    <xf numFmtId="49" fontId="61" fillId="0" borderId="0" xfId="6" applyNumberFormat="1" applyFont="1"/>
    <xf numFmtId="49" fontId="62" fillId="0" borderId="0" xfId="6" applyNumberFormat="1" applyFont="1"/>
    <xf numFmtId="0" fontId="82" fillId="0" borderId="0" xfId="2" applyFont="1"/>
    <xf numFmtId="0" fontId="84" fillId="0" borderId="0" xfId="2" applyFont="1"/>
    <xf numFmtId="0" fontId="85" fillId="0" borderId="0" xfId="2" applyFont="1"/>
    <xf numFmtId="0" fontId="62" fillId="0" borderId="0" xfId="2" applyFont="1" applyAlignment="1">
      <alignment horizontal="center"/>
    </xf>
    <xf numFmtId="0" fontId="62" fillId="0" borderId="0" xfId="2" applyFont="1"/>
    <xf numFmtId="0" fontId="86" fillId="0" borderId="0" xfId="2" applyFont="1" applyAlignment="1">
      <alignment horizontal="left"/>
    </xf>
    <xf numFmtId="0" fontId="99" fillId="10" borderId="7" xfId="3" applyFont="1" applyFill="1" applyBorder="1" applyAlignment="1">
      <alignment vertical="top" wrapText="1"/>
    </xf>
    <xf numFmtId="49" fontId="82" fillId="0" borderId="0" xfId="2" applyNumberFormat="1" applyFont="1" applyAlignment="1">
      <alignment horizontal="center"/>
    </xf>
    <xf numFmtId="49" fontId="62" fillId="0" borderId="0" xfId="2" applyNumberFormat="1" applyFont="1" applyAlignment="1">
      <alignment horizontal="center"/>
    </xf>
    <xf numFmtId="49" fontId="62" fillId="0" borderId="0" xfId="2" applyNumberFormat="1" applyFont="1" applyAlignment="1">
      <alignment horizontal="center" vertical="center"/>
    </xf>
    <xf numFmtId="0" fontId="87" fillId="10" borderId="7" xfId="2" applyFont="1" applyFill="1" applyBorder="1" applyAlignment="1">
      <alignment wrapText="1"/>
    </xf>
    <xf numFmtId="49" fontId="86" fillId="0" borderId="15" xfId="2" applyNumberFormat="1" applyFont="1" applyBorder="1"/>
    <xf numFmtId="49" fontId="56" fillId="0" borderId="0" xfId="2" applyNumberFormat="1" applyFont="1"/>
    <xf numFmtId="49" fontId="62" fillId="0" borderId="13" xfId="2" applyNumberFormat="1" applyFont="1" applyBorder="1" applyAlignment="1">
      <alignment horizontal="center" vertical="center"/>
    </xf>
    <xf numFmtId="49" fontId="86" fillId="0" borderId="11" xfId="2" applyNumberFormat="1" applyFont="1" applyBorder="1"/>
    <xf numFmtId="49" fontId="62" fillId="6" borderId="0" xfId="2" applyNumberFormat="1" applyFont="1" applyFill="1" applyAlignment="1">
      <alignment horizontal="center" vertical="center"/>
    </xf>
    <xf numFmtId="49" fontId="62" fillId="6" borderId="10" xfId="2" applyNumberFormat="1" applyFont="1" applyFill="1" applyBorder="1" applyAlignment="1">
      <alignment horizontal="center"/>
    </xf>
    <xf numFmtId="49" fontId="62" fillId="6" borderId="0" xfId="2" applyNumberFormat="1" applyFont="1" applyFill="1" applyAlignment="1">
      <alignment horizontal="center"/>
    </xf>
    <xf numFmtId="49" fontId="62" fillId="0" borderId="10" xfId="2" applyNumberFormat="1" applyFont="1" applyBorder="1" applyAlignment="1">
      <alignment horizontal="center"/>
    </xf>
    <xf numFmtId="49" fontId="86" fillId="0" borderId="0" xfId="2" applyNumberFormat="1" applyFont="1"/>
    <xf numFmtId="49" fontId="62" fillId="6" borderId="13" xfId="2" applyNumberFormat="1" applyFont="1" applyFill="1" applyBorder="1" applyAlignment="1">
      <alignment horizontal="center" vertical="center"/>
    </xf>
    <xf numFmtId="49" fontId="62" fillId="0" borderId="13" xfId="2" applyNumberFormat="1" applyFont="1" applyBorder="1" applyAlignment="1">
      <alignment horizontal="center"/>
    </xf>
    <xf numFmtId="49" fontId="62" fillId="0" borderId="8" xfId="2" applyNumberFormat="1" applyFont="1" applyBorder="1" applyAlignment="1">
      <alignment horizontal="center" vertical="center"/>
    </xf>
    <xf numFmtId="0" fontId="81" fillId="0" borderId="0" xfId="3" applyFont="1" applyAlignment="1">
      <alignment vertical="center" wrapText="1"/>
    </xf>
    <xf numFmtId="0" fontId="87" fillId="0" borderId="0" xfId="3" applyFont="1" applyAlignment="1">
      <alignment vertical="center" wrapText="1"/>
    </xf>
    <xf numFmtId="49" fontId="62" fillId="6" borderId="15" xfId="2" applyNumberFormat="1" applyFont="1" applyFill="1" applyBorder="1" applyAlignment="1">
      <alignment horizontal="center"/>
    </xf>
    <xf numFmtId="0" fontId="87" fillId="10" borderId="7" xfId="2" applyFont="1" applyFill="1" applyBorder="1" applyAlignment="1">
      <alignment horizontal="center" wrapText="1"/>
    </xf>
    <xf numFmtId="49" fontId="56" fillId="0" borderId="15" xfId="2" applyNumberFormat="1" applyFont="1" applyBorder="1"/>
    <xf numFmtId="49" fontId="56" fillId="0" borderId="29" xfId="2" applyNumberFormat="1" applyFont="1" applyBorder="1" applyAlignment="1">
      <alignment horizontal="center"/>
    </xf>
    <xf numFmtId="49" fontId="56" fillId="0" borderId="29" xfId="2" applyNumberFormat="1" applyFont="1" applyBorder="1"/>
    <xf numFmtId="49" fontId="85" fillId="0" borderId="8" xfId="2" applyNumberFormat="1" applyFont="1" applyBorder="1" applyAlignment="1">
      <alignment horizontal="right"/>
    </xf>
    <xf numFmtId="49" fontId="62" fillId="6" borderId="12" xfId="2" applyNumberFormat="1" applyFont="1" applyFill="1" applyBorder="1" applyAlignment="1">
      <alignment horizontal="center" vertical="center"/>
    </xf>
    <xf numFmtId="49" fontId="56" fillId="0" borderId="11" xfId="2" applyNumberFormat="1" applyFont="1" applyBorder="1"/>
    <xf numFmtId="0" fontId="99" fillId="11" borderId="7" xfId="3" applyFont="1" applyFill="1" applyBorder="1" applyAlignment="1">
      <alignment vertical="top" wrapText="1"/>
    </xf>
    <xf numFmtId="0" fontId="100" fillId="11" borderId="9" xfId="3" applyFont="1" applyFill="1" applyBorder="1" applyAlignment="1">
      <alignment vertical="top" wrapText="1"/>
    </xf>
    <xf numFmtId="0" fontId="56" fillId="0" borderId="10" xfId="6" applyBorder="1"/>
    <xf numFmtId="0" fontId="88" fillId="10" borderId="7" xfId="6" applyFont="1" applyFill="1" applyBorder="1" applyAlignment="1">
      <alignment horizontal="center" vertical="center" wrapText="1"/>
    </xf>
    <xf numFmtId="49" fontId="62" fillId="0" borderId="10" xfId="2" applyNumberFormat="1" applyFont="1" applyBorder="1" applyAlignment="1">
      <alignment horizontal="center" vertical="center"/>
    </xf>
    <xf numFmtId="49" fontId="85" fillId="0" borderId="0" xfId="2" applyNumberFormat="1" applyFont="1" applyAlignment="1">
      <alignment horizontal="right"/>
    </xf>
    <xf numFmtId="49" fontId="82" fillId="0" borderId="13" xfId="2" applyNumberFormat="1" applyFont="1" applyBorder="1" applyAlignment="1">
      <alignment horizontal="center"/>
    </xf>
    <xf numFmtId="0" fontId="99" fillId="12" borderId="0" xfId="3" applyFont="1" applyFill="1" applyAlignment="1">
      <alignment vertical="top" wrapText="1"/>
    </xf>
    <xf numFmtId="0" fontId="100" fillId="12" borderId="0" xfId="3" applyFont="1" applyFill="1" applyAlignment="1">
      <alignment vertical="top" wrapText="1"/>
    </xf>
    <xf numFmtId="49" fontId="62" fillId="6" borderId="8" xfId="2" applyNumberFormat="1" applyFont="1" applyFill="1" applyBorder="1" applyAlignment="1">
      <alignment horizontal="center" vertical="center"/>
    </xf>
    <xf numFmtId="0" fontId="56" fillId="0" borderId="9" xfId="6" applyBorder="1" applyAlignment="1">
      <alignment horizontal="center"/>
    </xf>
    <xf numFmtId="0" fontId="81" fillId="0" borderId="7" xfId="3" applyFont="1" applyBorder="1" applyAlignment="1">
      <alignment vertical="center" wrapText="1"/>
    </xf>
    <xf numFmtId="0" fontId="87" fillId="0" borderId="9" xfId="3" applyFont="1" applyBorder="1" applyAlignment="1">
      <alignment vertical="center" wrapText="1"/>
    </xf>
    <xf numFmtId="49" fontId="82" fillId="0" borderId="10" xfId="2" applyNumberFormat="1" applyFont="1" applyBorder="1"/>
    <xf numFmtId="49" fontId="62" fillId="6" borderId="10" xfId="2" applyNumberFormat="1" applyFont="1" applyFill="1" applyBorder="1" applyAlignment="1">
      <alignment horizontal="center" vertical="center"/>
    </xf>
    <xf numFmtId="49" fontId="89" fillId="6" borderId="10" xfId="2" applyNumberFormat="1" applyFont="1" applyFill="1" applyBorder="1" applyAlignment="1">
      <alignment horizontal="center" vertical="center"/>
    </xf>
    <xf numFmtId="49" fontId="62" fillId="0" borderId="29" xfId="2" applyNumberFormat="1" applyFont="1" applyBorder="1" applyAlignment="1">
      <alignment horizontal="center" vertical="center"/>
    </xf>
    <xf numFmtId="49" fontId="89" fillId="6" borderId="0" xfId="2" applyNumberFormat="1" applyFont="1" applyFill="1" applyAlignment="1">
      <alignment horizontal="center" vertical="center"/>
    </xf>
    <xf numFmtId="0" fontId="84" fillId="5" borderId="17" xfId="2" applyFont="1" applyFill="1" applyBorder="1" applyAlignment="1">
      <alignment horizontal="center"/>
    </xf>
    <xf numFmtId="49" fontId="90" fillId="6" borderId="0" xfId="2" applyNumberFormat="1" applyFont="1" applyFill="1" applyAlignment="1">
      <alignment horizontal="center" vertical="center"/>
    </xf>
    <xf numFmtId="49" fontId="90" fillId="0" borderId="0" xfId="2" applyNumberFormat="1" applyFont="1" applyAlignment="1">
      <alignment horizontal="center" vertical="center"/>
    </xf>
    <xf numFmtId="0" fontId="65" fillId="5" borderId="17" xfId="2" applyFont="1" applyFill="1" applyBorder="1" applyAlignment="1">
      <alignment horizontal="center"/>
    </xf>
    <xf numFmtId="49" fontId="90" fillId="0" borderId="0" xfId="2" applyNumberFormat="1" applyFont="1" applyAlignment="1">
      <alignment horizontal="center"/>
    </xf>
    <xf numFmtId="49" fontId="90" fillId="6" borderId="10" xfId="2" applyNumberFormat="1" applyFont="1" applyFill="1" applyBorder="1" applyAlignment="1">
      <alignment horizontal="center" vertical="center"/>
    </xf>
    <xf numFmtId="0" fontId="99" fillId="10" borderId="0" xfId="3" applyFont="1" applyFill="1" applyAlignment="1">
      <alignment vertical="top" wrapText="1"/>
    </xf>
    <xf numFmtId="0" fontId="100" fillId="10" borderId="0" xfId="3" applyFont="1" applyFill="1" applyAlignment="1">
      <alignment vertical="top" wrapText="1"/>
    </xf>
    <xf numFmtId="49" fontId="90" fillId="0" borderId="10" xfId="2" applyNumberFormat="1" applyFont="1" applyBorder="1" applyAlignment="1">
      <alignment horizontal="center" vertical="center"/>
    </xf>
    <xf numFmtId="0" fontId="88" fillId="0" borderId="7" xfId="6" applyFont="1" applyBorder="1" applyAlignment="1">
      <alignment horizontal="center" vertical="center" wrapText="1"/>
    </xf>
    <xf numFmtId="49" fontId="82" fillId="0" borderId="10" xfId="2" applyNumberFormat="1" applyFont="1" applyBorder="1" applyAlignment="1">
      <alignment horizontal="center"/>
    </xf>
    <xf numFmtId="0" fontId="100" fillId="10" borderId="9" xfId="3" applyFont="1" applyFill="1" applyBorder="1" applyAlignment="1">
      <alignment vertical="top" wrapText="1"/>
    </xf>
    <xf numFmtId="49" fontId="56" fillId="0" borderId="0" xfId="2" applyNumberFormat="1" applyFont="1" applyAlignment="1">
      <alignment horizontal="center"/>
    </xf>
    <xf numFmtId="0" fontId="99" fillId="11" borderId="0" xfId="3" applyFont="1" applyFill="1" applyAlignment="1">
      <alignment vertical="top" wrapText="1"/>
    </xf>
    <xf numFmtId="0" fontId="100" fillId="11" borderId="0" xfId="3" applyFont="1" applyFill="1" applyAlignment="1">
      <alignment vertical="top" wrapText="1"/>
    </xf>
    <xf numFmtId="49" fontId="62" fillId="6" borderId="4" xfId="2" applyNumberFormat="1" applyFont="1" applyFill="1" applyBorder="1" applyAlignment="1">
      <alignment horizontal="center" vertical="center"/>
    </xf>
    <xf numFmtId="49" fontId="62" fillId="6" borderId="29" xfId="2" applyNumberFormat="1" applyFont="1" applyFill="1" applyBorder="1" applyAlignment="1">
      <alignment horizontal="center" vertical="center"/>
    </xf>
    <xf numFmtId="49" fontId="84" fillId="0" borderId="0" xfId="2" applyNumberFormat="1" applyFont="1" applyAlignment="1">
      <alignment horizontal="center" vertical="center"/>
    </xf>
    <xf numFmtId="0" fontId="91" fillId="0" borderId="0" xfId="2" applyFont="1"/>
    <xf numFmtId="0" fontId="92" fillId="0" borderId="0" xfId="2" applyFont="1" applyAlignment="1">
      <alignment horizontal="center"/>
    </xf>
    <xf numFmtId="0" fontId="82" fillId="6" borderId="0" xfId="2" applyFont="1" applyFill="1" applyAlignment="1">
      <alignment horizontal="center"/>
    </xf>
    <xf numFmtId="0" fontId="85" fillId="0" borderId="0" xfId="6" applyFont="1"/>
    <xf numFmtId="49" fontId="93" fillId="0" borderId="0" xfId="6" applyNumberFormat="1" applyFont="1" applyAlignment="1">
      <alignment vertical="top"/>
    </xf>
    <xf numFmtId="0" fontId="63" fillId="0" borderId="0" xfId="6" applyFont="1" applyAlignment="1">
      <alignment horizontal="center"/>
    </xf>
    <xf numFmtId="49" fontId="66" fillId="0" borderId="0" xfId="6" applyNumberFormat="1" applyFont="1" applyAlignment="1">
      <alignment horizontal="center"/>
    </xf>
    <xf numFmtId="0" fontId="66" fillId="0" borderId="0" xfId="6" applyFont="1" applyAlignment="1">
      <alignment horizontal="left"/>
    </xf>
    <xf numFmtId="49" fontId="66" fillId="5" borderId="0" xfId="6" applyNumberFormat="1" applyFont="1" applyFill="1"/>
    <xf numFmtId="49" fontId="70" fillId="5" borderId="0" xfId="6" applyNumberFormat="1" applyFont="1" applyFill="1"/>
    <xf numFmtId="49" fontId="60" fillId="5" borderId="0" xfId="6" applyNumberFormat="1" applyFont="1" applyFill="1" applyAlignment="1">
      <alignment horizontal="left"/>
    </xf>
    <xf numFmtId="0" fontId="82" fillId="13" borderId="0" xfId="2" applyFont="1" applyFill="1" applyAlignment="1">
      <alignment horizontal="center"/>
    </xf>
    <xf numFmtId="0" fontId="82" fillId="13" borderId="0" xfId="2" applyFont="1" applyFill="1" applyAlignment="1">
      <alignment horizontal="center" vertical="center"/>
    </xf>
    <xf numFmtId="49" fontId="60" fillId="4" borderId="0" xfId="6" applyNumberFormat="1" applyFont="1" applyFill="1" applyAlignment="1">
      <alignment vertical="center"/>
    </xf>
    <xf numFmtId="49" fontId="60" fillId="4" borderId="0" xfId="6" applyNumberFormat="1" applyFont="1" applyFill="1" applyAlignment="1">
      <alignment horizontal="center" vertical="center"/>
    </xf>
    <xf numFmtId="49" fontId="94" fillId="4" borderId="0" xfId="6" applyNumberFormat="1" applyFont="1" applyFill="1" applyAlignment="1">
      <alignment vertical="center"/>
    </xf>
    <xf numFmtId="49" fontId="60" fillId="4" borderId="0" xfId="6" applyNumberFormat="1" applyFont="1" applyFill="1" applyAlignment="1">
      <alignment horizontal="right" vertical="center"/>
    </xf>
    <xf numFmtId="0" fontId="82" fillId="0" borderId="6" xfId="2" applyFont="1" applyBorder="1" applyAlignment="1">
      <alignment horizontal="center"/>
    </xf>
    <xf numFmtId="0" fontId="82" fillId="0" borderId="6" xfId="2" applyFont="1" applyBorder="1" applyAlignment="1">
      <alignment horizontal="center" vertical="center"/>
    </xf>
    <xf numFmtId="14" fontId="68" fillId="0" borderId="6" xfId="6" applyNumberFormat="1" applyFont="1" applyBorder="1" applyAlignment="1">
      <alignment horizontal="left" vertical="center"/>
    </xf>
    <xf numFmtId="49" fontId="89" fillId="0" borderId="6" xfId="6" applyNumberFormat="1" applyFont="1" applyBorder="1" applyAlignment="1">
      <alignment horizontal="left" vertical="center"/>
    </xf>
    <xf numFmtId="49" fontId="62" fillId="0" borderId="6" xfId="6" applyNumberFormat="1" applyFont="1" applyBorder="1" applyAlignment="1">
      <alignment horizontal="left" vertical="center"/>
    </xf>
    <xf numFmtId="49" fontId="62" fillId="0" borderId="6" xfId="1" applyNumberFormat="1" applyFont="1" applyBorder="1" applyAlignment="1" applyProtection="1">
      <alignment horizontal="center" vertical="center"/>
      <protection locked="0"/>
    </xf>
    <xf numFmtId="0" fontId="69" fillId="0" borderId="6" xfId="6" applyFont="1" applyBorder="1" applyAlignment="1">
      <alignment horizontal="left" vertical="center"/>
    </xf>
    <xf numFmtId="49" fontId="61" fillId="0" borderId="6" xfId="6" applyNumberFormat="1" applyFont="1" applyBorder="1" applyAlignment="1">
      <alignment vertical="center"/>
    </xf>
    <xf numFmtId="1" fontId="62" fillId="0" borderId="6" xfId="6" applyNumberFormat="1" applyFont="1" applyBorder="1" applyAlignment="1">
      <alignment horizontal="center" vertical="center"/>
    </xf>
    <xf numFmtId="49" fontId="62" fillId="0" borderId="6" xfId="6" applyNumberFormat="1" applyFont="1" applyBorder="1" applyAlignment="1">
      <alignment vertical="center"/>
    </xf>
    <xf numFmtId="49" fontId="62" fillId="0" borderId="0" xfId="6" applyNumberFormat="1" applyFont="1" applyAlignment="1">
      <alignment vertical="center"/>
    </xf>
    <xf numFmtId="0" fontId="60" fillId="0" borderId="0" xfId="2" applyFont="1" applyAlignment="1">
      <alignment horizontal="left"/>
    </xf>
    <xf numFmtId="0" fontId="81" fillId="10" borderId="0" xfId="3" applyFont="1" applyFill="1" applyAlignment="1">
      <alignment vertical="center" wrapText="1"/>
    </xf>
    <xf numFmtId="49" fontId="60" fillId="0" borderId="15" xfId="2" applyNumberFormat="1" applyFont="1" applyBorder="1"/>
    <xf numFmtId="49" fontId="64" fillId="0" borderId="29" xfId="2" applyNumberFormat="1" applyFont="1" applyBorder="1"/>
    <xf numFmtId="49" fontId="64" fillId="0" borderId="8" xfId="2" applyNumberFormat="1" applyFont="1" applyBorder="1" applyAlignment="1">
      <alignment horizontal="right"/>
    </xf>
    <xf numFmtId="49" fontId="60" fillId="0" borderId="11" xfId="2" applyNumberFormat="1" applyFont="1" applyBorder="1"/>
    <xf numFmtId="0" fontId="101" fillId="0" borderId="7" xfId="6" applyFont="1" applyBorder="1"/>
    <xf numFmtId="0" fontId="101" fillId="0" borderId="9" xfId="6" applyFont="1" applyBorder="1" applyAlignment="1">
      <alignment horizontal="right"/>
    </xf>
    <xf numFmtId="49" fontId="60" fillId="0" borderId="0" xfId="2" applyNumberFormat="1" applyFont="1"/>
    <xf numFmtId="49" fontId="64" fillId="0" borderId="0" xfId="2" applyNumberFormat="1" applyFont="1" applyAlignment="1">
      <alignment horizontal="center"/>
    </xf>
    <xf numFmtId="49" fontId="64" fillId="0" borderId="0" xfId="2" applyNumberFormat="1" applyFont="1"/>
    <xf numFmtId="49" fontId="64" fillId="0" borderId="0" xfId="2" applyNumberFormat="1" applyFont="1" applyAlignment="1">
      <alignment horizontal="right"/>
    </xf>
    <xf numFmtId="49" fontId="62" fillId="0" borderId="15" xfId="2" applyNumberFormat="1" applyFont="1" applyBorder="1"/>
    <xf numFmtId="49" fontId="64" fillId="0" borderId="29" xfId="2" applyNumberFormat="1" applyFont="1" applyBorder="1" applyAlignment="1">
      <alignment horizontal="center"/>
    </xf>
    <xf numFmtId="49" fontId="62" fillId="0" borderId="11" xfId="2" applyNumberFormat="1" applyFont="1" applyBorder="1"/>
    <xf numFmtId="0" fontId="99" fillId="10" borderId="9" xfId="3" applyFont="1" applyFill="1" applyBorder="1" applyAlignment="1">
      <alignment vertical="top" wrapText="1"/>
    </xf>
    <xf numFmtId="0" fontId="101" fillId="0" borderId="0" xfId="6" applyFont="1"/>
    <xf numFmtId="0" fontId="102" fillId="0" borderId="0" xfId="3" applyFont="1" applyAlignment="1">
      <alignment vertical="center" wrapText="1"/>
    </xf>
    <xf numFmtId="0" fontId="99" fillId="11" borderId="9" xfId="3" applyFont="1" applyFill="1" applyBorder="1" applyAlignment="1">
      <alignment vertical="top" wrapText="1"/>
    </xf>
    <xf numFmtId="0" fontId="95" fillId="0" borderId="0" xfId="6" applyFont="1" applyAlignment="1">
      <alignment vertical="center" wrapText="1"/>
    </xf>
    <xf numFmtId="0" fontId="82" fillId="6" borderId="4" xfId="2" applyFont="1" applyFill="1" applyBorder="1" applyAlignment="1">
      <alignment horizontal="center"/>
    </xf>
    <xf numFmtId="49" fontId="90" fillId="0" borderId="0" xfId="2" applyNumberFormat="1" applyFont="1"/>
    <xf numFmtId="49" fontId="90" fillId="0" borderId="10" xfId="2" applyNumberFormat="1" applyFont="1" applyBorder="1" applyAlignment="1">
      <alignment horizontal="center"/>
    </xf>
    <xf numFmtId="49" fontId="90" fillId="0" borderId="12" xfId="2" applyNumberFormat="1" applyFont="1" applyBorder="1" applyAlignment="1">
      <alignment horizontal="center" vertical="center"/>
    </xf>
    <xf numFmtId="49" fontId="82" fillId="0" borderId="12" xfId="2" applyNumberFormat="1" applyFont="1" applyBorder="1" applyAlignment="1">
      <alignment horizontal="center"/>
    </xf>
    <xf numFmtId="0" fontId="95" fillId="0" borderId="7" xfId="6" applyFont="1" applyBorder="1" applyAlignment="1">
      <alignment vertical="center" wrapText="1"/>
    </xf>
    <xf numFmtId="0" fontId="95" fillId="0" borderId="9" xfId="6" applyFont="1" applyBorder="1" applyAlignment="1">
      <alignment vertical="center" wrapText="1"/>
    </xf>
    <xf numFmtId="49" fontId="84" fillId="0" borderId="13" xfId="2" applyNumberFormat="1" applyFont="1" applyBorder="1" applyAlignment="1">
      <alignment horizontal="center" vertical="center"/>
    </xf>
    <xf numFmtId="0" fontId="95" fillId="10" borderId="0" xfId="6" applyFont="1" applyFill="1" applyAlignment="1">
      <alignment vertical="center" wrapText="1"/>
    </xf>
    <xf numFmtId="49" fontId="82" fillId="0" borderId="30" xfId="2" applyNumberFormat="1" applyFont="1" applyBorder="1" applyAlignment="1">
      <alignment horizontal="center"/>
    </xf>
    <xf numFmtId="0" fontId="81" fillId="10" borderId="7" xfId="3" applyFont="1" applyFill="1" applyBorder="1" applyAlignment="1">
      <alignment vertical="center" wrapText="1"/>
    </xf>
    <xf numFmtId="0" fontId="81" fillId="10" borderId="9" xfId="3" applyFont="1" applyFill="1" applyBorder="1" applyAlignment="1">
      <alignment vertical="center" wrapText="1"/>
    </xf>
    <xf numFmtId="0" fontId="64" fillId="0" borderId="0" xfId="2" applyFont="1"/>
    <xf numFmtId="0" fontId="63" fillId="0" borderId="0" xfId="2" applyFont="1" applyAlignment="1">
      <alignment horizontal="center"/>
    </xf>
    <xf numFmtId="0" fontId="62" fillId="6" borderId="0" xfId="2" applyFont="1" applyFill="1" applyAlignment="1">
      <alignment horizontal="center"/>
    </xf>
    <xf numFmtId="49" fontId="82" fillId="0" borderId="31" xfId="2" applyNumberFormat="1" applyFont="1" applyBorder="1" applyAlignment="1">
      <alignment horizontal="center"/>
    </xf>
    <xf numFmtId="0" fontId="95" fillId="10" borderId="0" xfId="3" applyFont="1" applyFill="1" applyAlignment="1">
      <alignment vertical="center" wrapText="1"/>
    </xf>
    <xf numFmtId="49" fontId="82" fillId="0" borderId="12" xfId="2" applyNumberFormat="1" applyFont="1" applyBorder="1"/>
    <xf numFmtId="0" fontId="82" fillId="6" borderId="10" xfId="2" applyFont="1" applyFill="1" applyBorder="1" applyAlignment="1">
      <alignment horizontal="center"/>
    </xf>
    <xf numFmtId="0" fontId="99" fillId="12" borderId="7" xfId="3" applyFont="1" applyFill="1" applyBorder="1" applyAlignment="1">
      <alignment vertical="top" wrapText="1"/>
    </xf>
    <xf numFmtId="0" fontId="99" fillId="12" borderId="9" xfId="3" applyFont="1" applyFill="1" applyBorder="1" applyAlignment="1">
      <alignment vertical="top" wrapText="1"/>
    </xf>
    <xf numFmtId="0" fontId="91" fillId="0" borderId="0" xfId="2" applyFont="1" applyAlignment="1">
      <alignment horizontal="center"/>
    </xf>
    <xf numFmtId="0" fontId="56" fillId="0" borderId="0" xfId="6" applyAlignment="1">
      <alignment horizontal="center"/>
    </xf>
    <xf numFmtId="49" fontId="62" fillId="0" borderId="15" xfId="2" applyNumberFormat="1" applyFont="1" applyBorder="1" applyAlignment="1">
      <alignment horizontal="center" vertical="center"/>
    </xf>
    <xf numFmtId="49" fontId="84" fillId="0" borderId="16" xfId="2" applyNumberFormat="1" applyFont="1" applyBorder="1" applyAlignment="1">
      <alignment horizontal="center" vertical="center"/>
    </xf>
    <xf numFmtId="49" fontId="82" fillId="0" borderId="18" xfId="2" applyNumberFormat="1" applyFont="1" applyBorder="1" applyAlignment="1">
      <alignment horizontal="center"/>
    </xf>
    <xf numFmtId="0" fontId="103" fillId="10" borderId="0" xfId="3" applyFont="1" applyFill="1" applyAlignment="1">
      <alignment vertical="top" wrapText="1"/>
    </xf>
    <xf numFmtId="0" fontId="56" fillId="0" borderId="29" xfId="6" applyBorder="1"/>
    <xf numFmtId="0" fontId="56" fillId="0" borderId="8" xfId="6" applyBorder="1"/>
    <xf numFmtId="0" fontId="99" fillId="11" borderId="7" xfId="3" applyFont="1" applyFill="1" applyBorder="1" applyAlignment="1">
      <alignment wrapText="1"/>
    </xf>
    <xf numFmtId="0" fontId="100" fillId="11" borderId="7" xfId="3" applyFont="1" applyFill="1" applyBorder="1" applyAlignment="1">
      <alignment wrapText="1"/>
    </xf>
    <xf numFmtId="0" fontId="81" fillId="6" borderId="0" xfId="3" applyFont="1" applyFill="1" applyAlignment="1">
      <alignment vertical="center" wrapText="1"/>
    </xf>
    <xf numFmtId="49" fontId="67" fillId="5" borderId="0" xfId="6" applyNumberFormat="1" applyFont="1" applyFill="1"/>
    <xf numFmtId="0" fontId="103" fillId="11" borderId="0" xfId="3" applyFont="1" applyFill="1" applyAlignment="1">
      <alignment vertical="top" wrapText="1"/>
    </xf>
    <xf numFmtId="49" fontId="82" fillId="0" borderId="29" xfId="2" applyNumberFormat="1" applyFont="1" applyBorder="1"/>
    <xf numFmtId="49" fontId="82" fillId="0" borderId="8" xfId="2" applyNumberFormat="1" applyFont="1" applyBorder="1" applyAlignment="1">
      <alignment horizontal="right"/>
    </xf>
    <xf numFmtId="49" fontId="82" fillId="0" borderId="0" xfId="2" applyNumberFormat="1" applyFont="1"/>
    <xf numFmtId="49" fontId="82" fillId="0" borderId="0" xfId="2" applyNumberFormat="1" applyFont="1" applyAlignment="1">
      <alignment horizontal="right"/>
    </xf>
    <xf numFmtId="49" fontId="82" fillId="0" borderId="29" xfId="2" applyNumberFormat="1" applyFont="1" applyBorder="1" applyAlignment="1">
      <alignment horizontal="center"/>
    </xf>
    <xf numFmtId="0" fontId="103" fillId="10" borderId="7" xfId="3" applyFont="1" applyFill="1" applyBorder="1" applyAlignment="1">
      <alignment vertical="top" wrapText="1"/>
    </xf>
    <xf numFmtId="0" fontId="103" fillId="10" borderId="9" xfId="3" applyFont="1" applyFill="1" applyBorder="1" applyAlignment="1">
      <alignment vertical="top" wrapText="1"/>
    </xf>
    <xf numFmtId="0" fontId="103" fillId="12" borderId="0" xfId="3" applyFont="1" applyFill="1" applyAlignment="1">
      <alignment vertical="top" wrapText="1"/>
    </xf>
    <xf numFmtId="0" fontId="103" fillId="11" borderId="7" xfId="3" applyFont="1" applyFill="1" applyBorder="1" applyAlignment="1">
      <alignment vertical="top" wrapText="1"/>
    </xf>
    <xf numFmtId="0" fontId="103" fillId="11" borderId="9" xfId="3" applyFont="1" applyFill="1" applyBorder="1" applyAlignment="1">
      <alignment vertical="top" wrapText="1"/>
    </xf>
    <xf numFmtId="0" fontId="99" fillId="10" borderId="0" xfId="3" applyFont="1" applyFill="1" applyBorder="1" applyAlignment="1">
      <alignment vertical="top" wrapText="1"/>
    </xf>
    <xf numFmtId="0" fontId="100" fillId="10" borderId="0" xfId="3" applyFont="1" applyFill="1" applyBorder="1" applyAlignment="1">
      <alignment vertical="top" wrapText="1"/>
    </xf>
    <xf numFmtId="0" fontId="85" fillId="0" borderId="8" xfId="6" applyFont="1" applyBorder="1"/>
    <xf numFmtId="0" fontId="99" fillId="10" borderId="11" xfId="3" applyFont="1" applyFill="1" applyBorder="1" applyAlignment="1">
      <alignment vertical="top" wrapText="1"/>
    </xf>
    <xf numFmtId="0" fontId="81" fillId="0" borderId="14" xfId="3" applyFont="1" applyBorder="1" applyAlignment="1">
      <alignment vertical="center" wrapText="1"/>
    </xf>
    <xf numFmtId="0" fontId="81" fillId="0" borderId="9" xfId="3" applyFont="1" applyBorder="1" applyAlignment="1">
      <alignment vertical="center" wrapText="1"/>
    </xf>
    <xf numFmtId="0" fontId="99" fillId="10" borderId="14" xfId="3" applyFont="1" applyFill="1" applyBorder="1" applyAlignment="1">
      <alignment vertical="top" wrapText="1"/>
    </xf>
    <xf numFmtId="49" fontId="89" fillId="6" borderId="0" xfId="2" applyNumberFormat="1" applyFont="1" applyFill="1" applyBorder="1" applyAlignment="1">
      <alignment horizontal="center" vertical="center"/>
    </xf>
    <xf numFmtId="0" fontId="96" fillId="5" borderId="19" xfId="3" applyFont="1" applyFill="1" applyBorder="1" applyAlignment="1">
      <alignment horizontal="center" vertical="center" wrapText="1"/>
    </xf>
    <xf numFmtId="0" fontId="99" fillId="11" borderId="14" xfId="3" applyFont="1" applyFill="1" applyBorder="1" applyAlignment="1">
      <alignment vertical="top" wrapText="1"/>
    </xf>
    <xf numFmtId="0" fontId="104" fillId="5" borderId="32" xfId="3" applyFont="1" applyFill="1" applyBorder="1" applyAlignment="1">
      <alignment horizontal="center" vertical="top" wrapText="1"/>
    </xf>
    <xf numFmtId="0" fontId="96" fillId="5" borderId="32" xfId="3" applyFont="1" applyFill="1" applyBorder="1" applyAlignment="1">
      <alignment horizontal="center" vertical="center" wrapText="1"/>
    </xf>
    <xf numFmtId="0" fontId="81" fillId="10" borderId="11" xfId="3" applyFont="1" applyFill="1" applyBorder="1" applyAlignment="1">
      <alignment vertical="center" wrapText="1"/>
    </xf>
    <xf numFmtId="0" fontId="101" fillId="0" borderId="0" xfId="6" applyFont="1" applyBorder="1"/>
    <xf numFmtId="49" fontId="62" fillId="0" borderId="29" xfId="2" applyNumberFormat="1" applyFont="1" applyBorder="1"/>
    <xf numFmtId="0" fontId="105" fillId="5" borderId="19" xfId="3" applyFont="1" applyFill="1" applyBorder="1" applyAlignment="1">
      <alignment horizontal="center" vertical="top" wrapText="1"/>
    </xf>
    <xf numFmtId="0" fontId="99" fillId="11" borderId="11" xfId="3" applyFont="1" applyFill="1" applyBorder="1" applyAlignment="1">
      <alignment vertical="top" wrapText="1"/>
    </xf>
    <xf numFmtId="0" fontId="103" fillId="11" borderId="11" xfId="3" applyFont="1" applyFill="1" applyBorder="1" applyAlignment="1">
      <alignment vertical="top" wrapText="1"/>
    </xf>
    <xf numFmtId="0" fontId="103" fillId="10" borderId="14" xfId="3" applyFont="1" applyFill="1" applyBorder="1" applyAlignment="1">
      <alignment vertical="top" wrapText="1"/>
    </xf>
    <xf numFmtId="0" fontId="97" fillId="0" borderId="7" xfId="3" applyFont="1" applyBorder="1" applyAlignment="1">
      <alignment vertical="center" wrapText="1"/>
    </xf>
    <xf numFmtId="0" fontId="103" fillId="12" borderId="9" xfId="3" applyFont="1" applyFill="1" applyBorder="1" applyAlignment="1">
      <alignment vertical="top" wrapText="1"/>
    </xf>
    <xf numFmtId="49" fontId="82" fillId="0" borderId="0" xfId="2" applyNumberFormat="1" applyFont="1" applyBorder="1" applyAlignment="1">
      <alignment horizontal="center"/>
    </xf>
    <xf numFmtId="0" fontId="103" fillId="5" borderId="32" xfId="3" applyFont="1" applyFill="1" applyBorder="1" applyAlignment="1">
      <alignment vertical="top" wrapText="1"/>
    </xf>
    <xf numFmtId="0" fontId="104" fillId="5" borderId="19" xfId="3" applyFont="1" applyFill="1" applyBorder="1" applyAlignment="1">
      <alignment horizontal="center" vertical="top" wrapText="1"/>
    </xf>
    <xf numFmtId="49" fontId="70" fillId="5" borderId="1" xfId="6" applyNumberFormat="1" applyFont="1" applyFill="1" applyBorder="1" applyAlignment="1">
      <alignment horizontal="center"/>
    </xf>
    <xf numFmtId="49" fontId="70" fillId="5" borderId="24" xfId="6" applyNumberFormat="1" applyFont="1" applyFill="1" applyBorder="1" applyAlignment="1">
      <alignment horizontal="center"/>
    </xf>
    <xf numFmtId="49" fontId="70" fillId="5" borderId="2" xfId="6" applyNumberFormat="1" applyFont="1" applyFill="1" applyBorder="1" applyAlignment="1">
      <alignment horizontal="center"/>
    </xf>
    <xf numFmtId="49" fontId="62" fillId="0" borderId="6" xfId="3" applyNumberFormat="1" applyFont="1" applyBorder="1" applyAlignment="1">
      <alignment horizontal="right" vertical="center"/>
    </xf>
    <xf numFmtId="0" fontId="70" fillId="5" borderId="25" xfId="3" applyFont="1" applyFill="1" applyBorder="1" applyAlignment="1">
      <alignment horizontal="center" vertical="center"/>
    </xf>
    <xf numFmtId="0" fontId="70" fillId="5" borderId="26" xfId="3" applyFont="1" applyFill="1" applyBorder="1" applyAlignment="1">
      <alignment horizontal="center" vertical="center"/>
    </xf>
    <xf numFmtId="49" fontId="62" fillId="0" borderId="6" xfId="3" applyNumberFormat="1" applyFont="1" applyBorder="1" applyAlignment="1">
      <alignment horizontal="center" vertical="center"/>
    </xf>
    <xf numFmtId="49" fontId="71" fillId="5" borderId="28" xfId="3" applyNumberFormat="1" applyFont="1" applyFill="1" applyBorder="1" applyAlignment="1">
      <alignment horizontal="center"/>
    </xf>
    <xf numFmtId="49" fontId="71" fillId="5" borderId="27" xfId="3" applyNumberFormat="1" applyFont="1" applyFill="1" applyBorder="1" applyAlignment="1">
      <alignment horizontal="center"/>
    </xf>
    <xf numFmtId="0" fontId="35" fillId="0" borderId="5" xfId="4" applyFont="1" applyBorder="1" applyAlignment="1">
      <alignment horizontal="center"/>
    </xf>
    <xf numFmtId="0" fontId="34" fillId="0" borderId="0" xfId="4" applyFont="1"/>
    <xf numFmtId="0" fontId="75" fillId="5" borderId="1" xfId="4" applyFont="1" applyFill="1" applyBorder="1" applyAlignment="1">
      <alignment horizontal="left"/>
    </xf>
    <xf numFmtId="0" fontId="75" fillId="5" borderId="24" xfId="4" applyFont="1" applyFill="1" applyBorder="1" applyAlignment="1">
      <alignment horizontal="left"/>
    </xf>
    <xf numFmtId="0" fontId="75" fillId="5" borderId="2" xfId="4" applyFont="1" applyFill="1" applyBorder="1" applyAlignment="1">
      <alignment horizontal="left"/>
    </xf>
    <xf numFmtId="0" fontId="2" fillId="0" borderId="0" xfId="4" applyFont="1" applyAlignment="1">
      <alignment horizontal="center"/>
    </xf>
    <xf numFmtId="0" fontId="21" fillId="0" borderId="0" xfId="4" applyFont="1" applyAlignment="1">
      <alignment horizontal="center" wrapText="1"/>
    </xf>
    <xf numFmtId="0" fontId="2" fillId="0" borderId="0" xfId="4" applyFont="1"/>
    <xf numFmtId="0" fontId="21" fillId="0" borderId="5" xfId="4" applyFont="1" applyBorder="1" applyAlignment="1">
      <alignment horizontal="center"/>
    </xf>
    <xf numFmtId="0" fontId="36" fillId="0" borderId="20" xfId="4" applyFont="1" applyBorder="1"/>
    <xf numFmtId="0" fontId="23" fillId="0" borderId="21" xfId="4" applyFont="1" applyBorder="1" applyAlignment="1">
      <alignment horizontal="center"/>
    </xf>
    <xf numFmtId="0" fontId="23" fillId="0" borderId="22" xfId="4" applyFont="1" applyBorder="1" applyAlignment="1">
      <alignment horizontal="center"/>
    </xf>
    <xf numFmtId="0" fontId="23" fillId="0" borderId="23" xfId="4" applyFont="1" applyBorder="1" applyAlignment="1">
      <alignment horizontal="center"/>
    </xf>
    <xf numFmtId="0" fontId="3" fillId="0" borderId="0" xfId="4" applyFont="1" applyAlignment="1">
      <alignment horizontal="center"/>
    </xf>
    <xf numFmtId="0" fontId="8" fillId="0" borderId="0" xfId="4" applyFont="1"/>
    <xf numFmtId="0" fontId="4" fillId="0" borderId="0" xfId="4" applyFont="1"/>
    <xf numFmtId="0" fontId="11" fillId="0" borderId="5" xfId="4" applyFont="1" applyBorder="1" applyAlignment="1">
      <alignment horizontal="left"/>
    </xf>
    <xf numFmtId="0" fontId="11" fillId="0" borderId="0" xfId="4" applyFont="1" applyAlignment="1">
      <alignment horizontal="left"/>
    </xf>
    <xf numFmtId="0" fontId="9" fillId="0" borderId="0" xfId="4" applyFont="1"/>
    <xf numFmtId="0" fontId="75" fillId="5" borderId="1" xfId="4" applyFont="1" applyFill="1" applyBorder="1" applyAlignment="1">
      <alignment horizontal="center"/>
    </xf>
    <xf numFmtId="0" fontId="75" fillId="5" borderId="24" xfId="4" applyFont="1" applyFill="1" applyBorder="1" applyAlignment="1">
      <alignment horizontal="center"/>
    </xf>
    <xf numFmtId="0" fontId="75" fillId="5" borderId="2" xfId="4" applyFont="1" applyFill="1" applyBorder="1" applyAlignment="1">
      <alignment horizontal="center"/>
    </xf>
  </cellXfs>
  <cellStyles count="8">
    <cellStyle name="Currency 2" xfId="1" xr:uid="{8B2B0527-366A-49B3-823B-6C77AF4EB4F8}"/>
    <cellStyle name="Navadno" xfId="0" builtinId="0"/>
    <cellStyle name="Navadno 2" xfId="2" xr:uid="{B78840B0-B09E-4A22-AB36-31483ABA0C23}"/>
    <cellStyle name="Navadno 4" xfId="3" xr:uid="{741A3CA3-DDEC-4119-B616-02972C98D3EA}"/>
    <cellStyle name="Navadno_03_rr4" xfId="4" xr:uid="{EED1D879-8B8D-4E4E-9813-495030CD7D05}"/>
    <cellStyle name="Navadno_03_rr5" xfId="5" xr:uid="{87B2B81E-8143-47C0-A42A-C5F8BF9658E8}"/>
    <cellStyle name="Normal 2 2" xfId="6" xr:uid="{1C9D65F5-DC44-40FB-A323-3D53AC8EDA80}"/>
    <cellStyle name="Valuta 2" xfId="7" xr:uid="{B7B902F7-EB45-469B-B868-E52179975754}"/>
  </cellStyles>
  <dxfs count="215">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b val="0"/>
        <i val="0"/>
        <condense val="0"/>
        <extend val="0"/>
        <color indexed="9"/>
      </font>
      <fill>
        <patternFill>
          <bgColor indexed="9"/>
        </patternFill>
      </fill>
      <border>
        <left/>
        <right/>
        <top/>
        <bottom/>
      </border>
    </dxf>
    <dxf>
      <font>
        <condense val="0"/>
        <extend val="0"/>
        <color indexed="9"/>
      </font>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b val="0"/>
        <i val="0"/>
        <condense val="0"/>
        <extend val="0"/>
        <color indexed="9"/>
      </font>
      <fill>
        <patternFill>
          <bgColor indexed="9"/>
        </patternFill>
      </fill>
      <border>
        <left/>
        <right/>
        <top/>
        <bottom/>
      </border>
    </dxf>
    <dxf>
      <font>
        <condense val="0"/>
        <extend val="0"/>
        <color indexed="9"/>
      </font>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b val="0"/>
        <i val="0"/>
        <condense val="0"/>
        <extend val="0"/>
        <color indexed="9"/>
      </font>
      <fill>
        <patternFill>
          <bgColor indexed="9"/>
        </patternFill>
      </fill>
      <border>
        <left/>
        <right/>
        <top/>
        <bottom/>
      </border>
    </dxf>
    <dxf>
      <font>
        <condense val="0"/>
        <extend val="0"/>
        <color indexed="9"/>
      </font>
    </dxf>
    <dxf>
      <font>
        <condense val="0"/>
        <extend val="0"/>
        <color indexed="9"/>
      </font>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b val="0"/>
        <i val="0"/>
        <condense val="0"/>
        <extend val="0"/>
        <color indexed="9"/>
      </font>
      <fill>
        <patternFill>
          <bgColor indexed="9"/>
        </patternFill>
      </fill>
      <border>
        <left/>
        <right/>
        <top/>
        <bottom/>
      </border>
    </dxf>
    <dxf>
      <font>
        <condense val="0"/>
        <extend val="0"/>
        <color indexed="9"/>
      </font>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b val="0"/>
        <i val="0"/>
        <condense val="0"/>
        <extend val="0"/>
        <color indexed="9"/>
      </font>
      <fill>
        <patternFill>
          <bgColor indexed="9"/>
        </patternFill>
      </fill>
      <border>
        <left/>
        <right/>
        <top/>
        <bottom/>
      </border>
    </dxf>
    <dxf>
      <font>
        <condense val="0"/>
        <extend val="0"/>
        <color indexed="9"/>
      </font>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b val="0"/>
        <i val="0"/>
        <condense val="0"/>
        <extend val="0"/>
        <color indexed="9"/>
      </font>
      <fill>
        <patternFill>
          <bgColor indexed="9"/>
        </patternFill>
      </fill>
      <border>
        <left/>
        <right/>
        <top/>
        <bottom/>
      </border>
    </dxf>
    <dxf>
      <font>
        <condense val="0"/>
        <extend val="0"/>
        <color indexed="9"/>
      </font>
    </dxf>
    <dxf>
      <font>
        <b/>
        <i val="0"/>
        <condense val="0"/>
        <extend val="0"/>
      </font>
    </dxf>
    <dxf>
      <font>
        <b/>
        <i val="0"/>
        <condense val="0"/>
        <extend val="0"/>
      </font>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b val="0"/>
        <i val="0"/>
        <condense val="0"/>
        <extend val="0"/>
        <color indexed="9"/>
      </font>
      <fill>
        <patternFill>
          <bgColor indexed="9"/>
        </patternFill>
      </fill>
      <border>
        <left/>
        <right/>
        <top/>
        <bottom/>
      </border>
    </dxf>
    <dxf>
      <font>
        <condense val="0"/>
        <extend val="0"/>
        <color indexed="9"/>
      </font>
    </dxf>
    <dxf>
      <font>
        <b/>
        <i val="0"/>
        <condense val="0"/>
        <extend val="0"/>
      </font>
    </dxf>
    <dxf>
      <font>
        <b/>
        <i val="0"/>
        <condense val="0"/>
        <extend val="0"/>
      </font>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b val="0"/>
        <i val="0"/>
        <condense val="0"/>
        <extend val="0"/>
        <color indexed="9"/>
      </font>
      <fill>
        <patternFill>
          <bgColor indexed="9"/>
        </patternFill>
      </fill>
      <border>
        <left/>
        <right/>
        <top/>
        <bottom/>
      </border>
    </dxf>
    <dxf>
      <font>
        <condense val="0"/>
        <extend val="0"/>
        <color indexed="9"/>
      </font>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b val="0"/>
        <i val="0"/>
        <condense val="0"/>
        <extend val="0"/>
        <color indexed="9"/>
      </font>
      <fill>
        <patternFill>
          <bgColor indexed="9"/>
        </patternFill>
      </fill>
      <border>
        <left/>
        <right/>
        <top/>
        <bottom/>
      </border>
    </dxf>
    <dxf>
      <font>
        <condense val="0"/>
        <extend val="0"/>
        <color indexed="9"/>
      </font>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b val="0"/>
        <i val="0"/>
        <condense val="0"/>
        <extend val="0"/>
        <color indexed="9"/>
      </font>
      <fill>
        <patternFill>
          <bgColor indexed="9"/>
        </patternFill>
      </fill>
      <border>
        <left/>
        <right/>
        <top/>
        <bottom/>
      </border>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9.png"/></Relationships>
</file>

<file path=xl/drawings/_rels/drawing16.xml.rels><?xml version="1.0" encoding="UTF-8" standalone="yes"?>
<Relationships xmlns="http://schemas.openxmlformats.org/package/2006/relationships"><Relationship Id="rId1" Type="http://schemas.openxmlformats.org/officeDocument/2006/relationships/image" Target="../media/image9.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wmf"/></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4.wmf"/></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wmf"/></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4.wmf"/></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10</xdr:col>
      <xdr:colOff>144780</xdr:colOff>
      <xdr:row>0</xdr:row>
      <xdr:rowOff>68580</xdr:rowOff>
    </xdr:from>
    <xdr:to>
      <xdr:col>11</xdr:col>
      <xdr:colOff>777240</xdr:colOff>
      <xdr:row>1</xdr:row>
      <xdr:rowOff>160020</xdr:rowOff>
    </xdr:to>
    <xdr:pic>
      <xdr:nvPicPr>
        <xdr:cNvPr id="18460" name="Slika 2">
          <a:extLst>
            <a:ext uri="{FF2B5EF4-FFF2-40B4-BE49-F238E27FC236}">
              <a16:creationId xmlns:a16="http://schemas.microsoft.com/office/drawing/2014/main" id="{B68B4982-1520-1ED2-53E4-DE88209F13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7540" y="68580"/>
          <a:ext cx="149352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2545080</xdr:colOff>
      <xdr:row>2</xdr:row>
      <xdr:rowOff>30480</xdr:rowOff>
    </xdr:to>
    <xdr:pic>
      <xdr:nvPicPr>
        <xdr:cNvPr id="13365" name="Slika 2">
          <a:extLst>
            <a:ext uri="{FF2B5EF4-FFF2-40B4-BE49-F238E27FC236}">
              <a16:creationId xmlns:a16="http://schemas.microsoft.com/office/drawing/2014/main" id="{143DA526-4C37-5E45-6AEF-C3BA28FF79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1996440</xdr:colOff>
      <xdr:row>2</xdr:row>
      <xdr:rowOff>30480</xdr:rowOff>
    </xdr:to>
    <xdr:pic>
      <xdr:nvPicPr>
        <xdr:cNvPr id="9272" name="Slika 2">
          <a:extLst>
            <a:ext uri="{FF2B5EF4-FFF2-40B4-BE49-F238E27FC236}">
              <a16:creationId xmlns:a16="http://schemas.microsoft.com/office/drawing/2014/main" id="{54516F7F-C651-701A-2737-2C8CD50A0E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912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1996440</xdr:colOff>
      <xdr:row>2</xdr:row>
      <xdr:rowOff>30480</xdr:rowOff>
    </xdr:to>
    <xdr:pic>
      <xdr:nvPicPr>
        <xdr:cNvPr id="10296" name="Slika 2">
          <a:extLst>
            <a:ext uri="{FF2B5EF4-FFF2-40B4-BE49-F238E27FC236}">
              <a16:creationId xmlns:a16="http://schemas.microsoft.com/office/drawing/2014/main" id="{F516E3CF-290F-F8F7-9460-BC081ECC99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912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1996440</xdr:colOff>
      <xdr:row>2</xdr:row>
      <xdr:rowOff>30480</xdr:rowOff>
    </xdr:to>
    <xdr:pic>
      <xdr:nvPicPr>
        <xdr:cNvPr id="1124" name="Slika 2">
          <a:extLst>
            <a:ext uri="{FF2B5EF4-FFF2-40B4-BE49-F238E27FC236}">
              <a16:creationId xmlns:a16="http://schemas.microsoft.com/office/drawing/2014/main" id="{D5ED5FD3-53E1-978B-7EF7-FC966EA60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912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1996440</xdr:colOff>
      <xdr:row>2</xdr:row>
      <xdr:rowOff>30480</xdr:rowOff>
    </xdr:to>
    <xdr:pic>
      <xdr:nvPicPr>
        <xdr:cNvPr id="2148" name="Slika 2">
          <a:extLst>
            <a:ext uri="{FF2B5EF4-FFF2-40B4-BE49-F238E27FC236}">
              <a16:creationId xmlns:a16="http://schemas.microsoft.com/office/drawing/2014/main" id="{A33F01EB-F60D-672A-1E3B-36EE8A1F96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912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1996440</xdr:colOff>
      <xdr:row>2</xdr:row>
      <xdr:rowOff>30480</xdr:rowOff>
    </xdr:to>
    <xdr:pic>
      <xdr:nvPicPr>
        <xdr:cNvPr id="3172" name="Slika 2">
          <a:extLst>
            <a:ext uri="{FF2B5EF4-FFF2-40B4-BE49-F238E27FC236}">
              <a16:creationId xmlns:a16="http://schemas.microsoft.com/office/drawing/2014/main" id="{2154A5C9-B037-CC5D-75FB-56C15577FE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912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2720340</xdr:colOff>
      <xdr:row>2</xdr:row>
      <xdr:rowOff>30480</xdr:rowOff>
    </xdr:to>
    <xdr:pic>
      <xdr:nvPicPr>
        <xdr:cNvPr id="5219" name="Slika 2">
          <a:extLst>
            <a:ext uri="{FF2B5EF4-FFF2-40B4-BE49-F238E27FC236}">
              <a16:creationId xmlns:a16="http://schemas.microsoft.com/office/drawing/2014/main" id="{3F95AFC0-9159-5E75-EE90-3AE5C3E0EB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2781300</xdr:colOff>
      <xdr:row>2</xdr:row>
      <xdr:rowOff>30480</xdr:rowOff>
    </xdr:to>
    <xdr:pic>
      <xdr:nvPicPr>
        <xdr:cNvPr id="6243" name="Slika 2">
          <a:extLst>
            <a:ext uri="{FF2B5EF4-FFF2-40B4-BE49-F238E27FC236}">
              <a16:creationId xmlns:a16="http://schemas.microsoft.com/office/drawing/2014/main" id="{9F70BA30-CEAD-CEA4-04D8-03040EDCA0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2720340</xdr:colOff>
      <xdr:row>2</xdr:row>
      <xdr:rowOff>30480</xdr:rowOff>
    </xdr:to>
    <xdr:pic>
      <xdr:nvPicPr>
        <xdr:cNvPr id="7267" name="Slika 2">
          <a:extLst>
            <a:ext uri="{FF2B5EF4-FFF2-40B4-BE49-F238E27FC236}">
              <a16:creationId xmlns:a16="http://schemas.microsoft.com/office/drawing/2014/main" id="{4BCE43A6-51BB-7AE1-8165-1676C086E8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739140</xdr:colOff>
      <xdr:row>0</xdr:row>
      <xdr:rowOff>0</xdr:rowOff>
    </xdr:from>
    <xdr:to>
      <xdr:col>10</xdr:col>
      <xdr:colOff>792480</xdr:colOff>
      <xdr:row>1</xdr:row>
      <xdr:rowOff>182880</xdr:rowOff>
    </xdr:to>
    <xdr:pic>
      <xdr:nvPicPr>
        <xdr:cNvPr id="17436" name="Slika 2">
          <a:extLst>
            <a:ext uri="{FF2B5EF4-FFF2-40B4-BE49-F238E27FC236}">
              <a16:creationId xmlns:a16="http://schemas.microsoft.com/office/drawing/2014/main" id="{1C0973B8-D7CC-CABE-0780-DA653D3D60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0840" y="0"/>
          <a:ext cx="100584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243840</xdr:colOff>
      <xdr:row>0</xdr:row>
      <xdr:rowOff>76200</xdr:rowOff>
    </xdr:from>
    <xdr:to>
      <xdr:col>11</xdr:col>
      <xdr:colOff>754380</xdr:colOff>
      <xdr:row>1</xdr:row>
      <xdr:rowOff>144780</xdr:rowOff>
    </xdr:to>
    <xdr:pic>
      <xdr:nvPicPr>
        <xdr:cNvPr id="16412" name="Slika 2">
          <a:extLst>
            <a:ext uri="{FF2B5EF4-FFF2-40B4-BE49-F238E27FC236}">
              <a16:creationId xmlns:a16="http://schemas.microsoft.com/office/drawing/2014/main" id="{469C6409-36F2-E6EF-B1E2-C1C4DDF3D7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1860" y="76200"/>
          <a:ext cx="137160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472440</xdr:colOff>
      <xdr:row>0</xdr:row>
      <xdr:rowOff>129540</xdr:rowOff>
    </xdr:from>
    <xdr:to>
      <xdr:col>11</xdr:col>
      <xdr:colOff>777240</xdr:colOff>
      <xdr:row>1</xdr:row>
      <xdr:rowOff>167640</xdr:rowOff>
    </xdr:to>
    <xdr:pic>
      <xdr:nvPicPr>
        <xdr:cNvPr id="15388" name="Slika 2">
          <a:extLst>
            <a:ext uri="{FF2B5EF4-FFF2-40B4-BE49-F238E27FC236}">
              <a16:creationId xmlns:a16="http://schemas.microsoft.com/office/drawing/2014/main" id="{F98A7934-537A-CDC2-AF91-6790AD4F6D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129540"/>
          <a:ext cx="116586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137160</xdr:colOff>
      <xdr:row>0</xdr:row>
      <xdr:rowOff>0</xdr:rowOff>
    </xdr:from>
    <xdr:to>
      <xdr:col>14</xdr:col>
      <xdr:colOff>7620</xdr:colOff>
      <xdr:row>0</xdr:row>
      <xdr:rowOff>0</xdr:rowOff>
    </xdr:to>
    <xdr:pic>
      <xdr:nvPicPr>
        <xdr:cNvPr id="14417" name="Picture 8">
          <a:extLst>
            <a:ext uri="{FF2B5EF4-FFF2-40B4-BE49-F238E27FC236}">
              <a16:creationId xmlns:a16="http://schemas.microsoft.com/office/drawing/2014/main" id="{27E4A2F2-B1DA-1DEA-4ACC-3F1D7FE061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4240" y="0"/>
          <a:ext cx="23545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10</xdr:col>
          <xdr:colOff>510540</xdr:colOff>
          <xdr:row>0</xdr:row>
          <xdr:rowOff>7620</xdr:rowOff>
        </xdr:from>
        <xdr:to>
          <xdr:col>12</xdr:col>
          <xdr:colOff>449580</xdr:colOff>
          <xdr:row>0</xdr:row>
          <xdr:rowOff>167640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44C35972-DE1D-734A-0746-F87EDAEAD76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prikaži sodnike sodnike sodnik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518160</xdr:colOff>
          <xdr:row>0</xdr:row>
          <xdr:rowOff>175260</xdr:rowOff>
        </xdr:from>
        <xdr:to>
          <xdr:col>12</xdr:col>
          <xdr:colOff>441960</xdr:colOff>
          <xdr:row>1</xdr:row>
          <xdr:rowOff>53340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9706483E-1D61-57E0-D0A7-1614401E5D2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skrij sodnike</a:t>
              </a:r>
            </a:p>
          </xdr:txBody>
        </xdr:sp>
        <xdr:clientData fPrintsWithSheet="0"/>
      </xdr:twoCellAnchor>
    </mc:Choice>
    <mc:Fallback/>
  </mc:AlternateContent>
  <xdr:twoCellAnchor editAs="oneCell">
    <xdr:from>
      <xdr:col>5</xdr:col>
      <xdr:colOff>922020</xdr:colOff>
      <xdr:row>0</xdr:row>
      <xdr:rowOff>0</xdr:rowOff>
    </xdr:from>
    <xdr:to>
      <xdr:col>8</xdr:col>
      <xdr:colOff>99060</xdr:colOff>
      <xdr:row>1</xdr:row>
      <xdr:rowOff>129540</xdr:rowOff>
    </xdr:to>
    <xdr:pic>
      <xdr:nvPicPr>
        <xdr:cNvPr id="14418" name="Slika 2">
          <a:extLst>
            <a:ext uri="{FF2B5EF4-FFF2-40B4-BE49-F238E27FC236}">
              <a16:creationId xmlns:a16="http://schemas.microsoft.com/office/drawing/2014/main" id="{1C645C74-8414-D42B-38D8-2208D13134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78580" y="0"/>
          <a:ext cx="192786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137160</xdr:colOff>
      <xdr:row>0</xdr:row>
      <xdr:rowOff>0</xdr:rowOff>
    </xdr:from>
    <xdr:to>
      <xdr:col>14</xdr:col>
      <xdr:colOff>7620</xdr:colOff>
      <xdr:row>0</xdr:row>
      <xdr:rowOff>0</xdr:rowOff>
    </xdr:to>
    <xdr:pic>
      <xdr:nvPicPr>
        <xdr:cNvPr id="11345" name="Picture 8">
          <a:extLst>
            <a:ext uri="{FF2B5EF4-FFF2-40B4-BE49-F238E27FC236}">
              <a16:creationId xmlns:a16="http://schemas.microsoft.com/office/drawing/2014/main" id="{B01515AB-271B-99FB-0655-A943BECF6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0" y="0"/>
          <a:ext cx="23545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10</xdr:col>
          <xdr:colOff>510540</xdr:colOff>
          <xdr:row>0</xdr:row>
          <xdr:rowOff>7620</xdr:rowOff>
        </xdr:from>
        <xdr:to>
          <xdr:col>12</xdr:col>
          <xdr:colOff>449580</xdr:colOff>
          <xdr:row>0</xdr:row>
          <xdr:rowOff>167640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DA459FF5-13CB-53E0-ADC8-00AD6914C3D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prikaži sodnike sodnike sodnik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518160</xdr:colOff>
          <xdr:row>0</xdr:row>
          <xdr:rowOff>175260</xdr:rowOff>
        </xdr:from>
        <xdr:to>
          <xdr:col>12</xdr:col>
          <xdr:colOff>441960</xdr:colOff>
          <xdr:row>1</xdr:row>
          <xdr:rowOff>60960</xdr:rowOff>
        </xdr:to>
        <xdr:sp macro="" textlink="">
          <xdr:nvSpPr>
            <xdr:cNvPr id="11266" name="Button 2" hidden="1">
              <a:extLst>
                <a:ext uri="{63B3BB69-23CF-44E3-9099-C40C66FF867C}">
                  <a14:compatExt spid="_x0000_s11266"/>
                </a:ext>
                <a:ext uri="{FF2B5EF4-FFF2-40B4-BE49-F238E27FC236}">
                  <a16:creationId xmlns:a16="http://schemas.microsoft.com/office/drawing/2014/main" id="{5DE92F75-1165-4DAA-AA92-4D0499E4ED5E}"/>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skrij sodnike</a:t>
              </a:r>
            </a:p>
          </xdr:txBody>
        </xdr:sp>
        <xdr:clientData fPrintsWithSheet="0"/>
      </xdr:twoCellAnchor>
    </mc:Choice>
    <mc:Fallback/>
  </mc:AlternateContent>
  <xdr:twoCellAnchor editAs="oneCell">
    <xdr:from>
      <xdr:col>5</xdr:col>
      <xdr:colOff>769620</xdr:colOff>
      <xdr:row>0</xdr:row>
      <xdr:rowOff>0</xdr:rowOff>
    </xdr:from>
    <xdr:to>
      <xdr:col>7</xdr:col>
      <xdr:colOff>792480</xdr:colOff>
      <xdr:row>1</xdr:row>
      <xdr:rowOff>137160</xdr:rowOff>
    </xdr:to>
    <xdr:pic>
      <xdr:nvPicPr>
        <xdr:cNvPr id="11346" name="Slika 2">
          <a:extLst>
            <a:ext uri="{FF2B5EF4-FFF2-40B4-BE49-F238E27FC236}">
              <a16:creationId xmlns:a16="http://schemas.microsoft.com/office/drawing/2014/main" id="{6F99E34E-AA73-A48E-4CE3-9E9F69AC48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440" y="0"/>
          <a:ext cx="192024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137160</xdr:colOff>
      <xdr:row>0</xdr:row>
      <xdr:rowOff>0</xdr:rowOff>
    </xdr:from>
    <xdr:to>
      <xdr:col>13</xdr:col>
      <xdr:colOff>7620</xdr:colOff>
      <xdr:row>0</xdr:row>
      <xdr:rowOff>0</xdr:rowOff>
    </xdr:to>
    <xdr:pic>
      <xdr:nvPicPr>
        <xdr:cNvPr id="8365" name="Picture 8">
          <a:extLst>
            <a:ext uri="{FF2B5EF4-FFF2-40B4-BE49-F238E27FC236}">
              <a16:creationId xmlns:a16="http://schemas.microsoft.com/office/drawing/2014/main" id="{414C0B04-8A01-D284-BEC6-C06F4C2862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6640" y="0"/>
          <a:ext cx="23545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9</xdr:col>
          <xdr:colOff>510540</xdr:colOff>
          <xdr:row>0</xdr:row>
          <xdr:rowOff>7620</xdr:rowOff>
        </xdr:from>
        <xdr:to>
          <xdr:col>11</xdr:col>
          <xdr:colOff>449580</xdr:colOff>
          <xdr:row>0</xdr:row>
          <xdr:rowOff>167640</xdr:rowOff>
        </xdr:to>
        <xdr:sp macro="" textlink="">
          <xdr:nvSpPr>
            <xdr:cNvPr id="8193" name="Button 1" hidden="1">
              <a:extLst>
                <a:ext uri="{63B3BB69-23CF-44E3-9099-C40C66FF867C}">
                  <a14:compatExt spid="_x0000_s8193"/>
                </a:ext>
                <a:ext uri="{FF2B5EF4-FFF2-40B4-BE49-F238E27FC236}">
                  <a16:creationId xmlns:a16="http://schemas.microsoft.com/office/drawing/2014/main" id="{4F210BB6-2F3A-C1E8-C8E6-EB608FCB73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prikaži sodnike sodnike sodnik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518160</xdr:colOff>
          <xdr:row>0</xdr:row>
          <xdr:rowOff>175260</xdr:rowOff>
        </xdr:from>
        <xdr:to>
          <xdr:col>11</xdr:col>
          <xdr:colOff>441960</xdr:colOff>
          <xdr:row>1</xdr:row>
          <xdr:rowOff>53340</xdr:rowOff>
        </xdr:to>
        <xdr:sp macro="" textlink="">
          <xdr:nvSpPr>
            <xdr:cNvPr id="8194" name="Button 2" hidden="1">
              <a:extLst>
                <a:ext uri="{63B3BB69-23CF-44E3-9099-C40C66FF867C}">
                  <a14:compatExt spid="_x0000_s8194"/>
                </a:ext>
                <a:ext uri="{FF2B5EF4-FFF2-40B4-BE49-F238E27FC236}">
                  <a16:creationId xmlns:a16="http://schemas.microsoft.com/office/drawing/2014/main" id="{47ACACBE-6843-6514-D120-D3372E52957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skrij sodnike</a:t>
              </a:r>
            </a:p>
          </xdr:txBody>
        </xdr:sp>
        <xdr:clientData fPrintsWithSheet="0"/>
      </xdr:twoCellAnchor>
    </mc:Choice>
    <mc:Fallback/>
  </mc:AlternateContent>
  <xdr:twoCellAnchor editAs="oneCell">
    <xdr:from>
      <xdr:col>6</xdr:col>
      <xdr:colOff>274320</xdr:colOff>
      <xdr:row>0</xdr:row>
      <xdr:rowOff>0</xdr:rowOff>
    </xdr:from>
    <xdr:to>
      <xdr:col>7</xdr:col>
      <xdr:colOff>777240</xdr:colOff>
      <xdr:row>1</xdr:row>
      <xdr:rowOff>129540</xdr:rowOff>
    </xdr:to>
    <xdr:pic>
      <xdr:nvPicPr>
        <xdr:cNvPr id="8366" name="Slika 2">
          <a:extLst>
            <a:ext uri="{FF2B5EF4-FFF2-40B4-BE49-F238E27FC236}">
              <a16:creationId xmlns:a16="http://schemas.microsoft.com/office/drawing/2014/main" id="{0133DC10-C63A-26E7-8F2E-E77AF8C874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96740" y="0"/>
          <a:ext cx="141732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137160</xdr:colOff>
      <xdr:row>0</xdr:row>
      <xdr:rowOff>0</xdr:rowOff>
    </xdr:from>
    <xdr:to>
      <xdr:col>13</xdr:col>
      <xdr:colOff>7620</xdr:colOff>
      <xdr:row>0</xdr:row>
      <xdr:rowOff>0</xdr:rowOff>
    </xdr:to>
    <xdr:pic>
      <xdr:nvPicPr>
        <xdr:cNvPr id="4271" name="Picture 8">
          <a:extLst>
            <a:ext uri="{FF2B5EF4-FFF2-40B4-BE49-F238E27FC236}">
              <a16:creationId xmlns:a16="http://schemas.microsoft.com/office/drawing/2014/main" id="{7CB40744-9D25-6E3C-6772-CAC2F4BF2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8080" y="0"/>
          <a:ext cx="23545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9</xdr:col>
          <xdr:colOff>510540</xdr:colOff>
          <xdr:row>0</xdr:row>
          <xdr:rowOff>7620</xdr:rowOff>
        </xdr:from>
        <xdr:to>
          <xdr:col>11</xdr:col>
          <xdr:colOff>449580</xdr:colOff>
          <xdr:row>0</xdr:row>
          <xdr:rowOff>167640</xdr:rowOff>
        </xdr:to>
        <xdr:sp macro="" textlink="">
          <xdr:nvSpPr>
            <xdr:cNvPr id="4097" name="Button 1" hidden="1">
              <a:extLst>
                <a:ext uri="{63B3BB69-23CF-44E3-9099-C40C66FF867C}">
                  <a14:compatExt spid="_x0000_s4097"/>
                </a:ext>
                <a:ext uri="{FF2B5EF4-FFF2-40B4-BE49-F238E27FC236}">
                  <a16:creationId xmlns:a16="http://schemas.microsoft.com/office/drawing/2014/main" id="{6DDA84A7-8CB7-C430-6B0C-64A8DCD7E58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prikaži sodnike sodnike sodnik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518160</xdr:colOff>
          <xdr:row>0</xdr:row>
          <xdr:rowOff>175260</xdr:rowOff>
        </xdr:from>
        <xdr:to>
          <xdr:col>11</xdr:col>
          <xdr:colOff>441960</xdr:colOff>
          <xdr:row>1</xdr:row>
          <xdr:rowOff>53340</xdr:rowOff>
        </xdr:to>
        <xdr:sp macro="" textlink="">
          <xdr:nvSpPr>
            <xdr:cNvPr id="4098" name="Button 2" hidden="1">
              <a:extLst>
                <a:ext uri="{63B3BB69-23CF-44E3-9099-C40C66FF867C}">
                  <a14:compatExt spid="_x0000_s4098"/>
                </a:ext>
                <a:ext uri="{FF2B5EF4-FFF2-40B4-BE49-F238E27FC236}">
                  <a16:creationId xmlns:a16="http://schemas.microsoft.com/office/drawing/2014/main" id="{F4F3B352-7044-1BF3-2DC5-D81797C37F9E}"/>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skrij sodnike</a:t>
              </a:r>
            </a:p>
          </xdr:txBody>
        </xdr:sp>
        <xdr:clientData fPrintsWithSheet="0"/>
      </xdr:twoCellAnchor>
    </mc:Choice>
    <mc:Fallback/>
  </mc:AlternateContent>
  <xdr:twoCellAnchor editAs="oneCell">
    <xdr:from>
      <xdr:col>5</xdr:col>
      <xdr:colOff>701040</xdr:colOff>
      <xdr:row>0</xdr:row>
      <xdr:rowOff>15240</xdr:rowOff>
    </xdr:from>
    <xdr:to>
      <xdr:col>7</xdr:col>
      <xdr:colOff>723900</xdr:colOff>
      <xdr:row>1</xdr:row>
      <xdr:rowOff>144780</xdr:rowOff>
    </xdr:to>
    <xdr:pic>
      <xdr:nvPicPr>
        <xdr:cNvPr id="4272" name="Slika 2">
          <a:extLst>
            <a:ext uri="{FF2B5EF4-FFF2-40B4-BE49-F238E27FC236}">
              <a16:creationId xmlns:a16="http://schemas.microsoft.com/office/drawing/2014/main" id="{8BAC2437-6478-56A3-F47A-BA5F3F2747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47160" y="15240"/>
          <a:ext cx="192024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2545080</xdr:colOff>
      <xdr:row>2</xdr:row>
      <xdr:rowOff>30480</xdr:rowOff>
    </xdr:to>
    <xdr:pic>
      <xdr:nvPicPr>
        <xdr:cNvPr id="12341" name="Slika 2">
          <a:extLst>
            <a:ext uri="{FF2B5EF4-FFF2-40B4-BE49-F238E27FC236}">
              <a16:creationId xmlns:a16="http://schemas.microsoft.com/office/drawing/2014/main" id="{AC4248C6-B2F4-BE51-665D-F4D769A5BD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AppData/Local/Microsoft/Windows/INetCache/Content.Outlook/0DAOO8CE/&#381;REB%20%20MIDI%20-%20TABRE%20-%20MAREC%2026.xls" TargetMode="External"/><Relationship Id="rId1" Type="http://schemas.openxmlformats.org/officeDocument/2006/relationships/externalLinkPath" Target="/Users/HP/AppData/Local/Microsoft/Windows/INetCache/Content.Outlook/0DAOO8CE/&#381;REB%20%20MIDI%20-%20TABRE%20-%20MAREC%202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eniska-zveza.si/op%20br-mb%208-11%20let%202008/OP%208-11%20BRANIK%20M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teniska-zveza.si/op%20br-mb%208-11%20let%202008/program_sodniki_2008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81;REB%20%20mini%20-%20TABRE%20-%20marec%20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vnos podatkov"/>
      <sheetName val="m round robin žrebna lista"/>
      <sheetName val="m round robin A-C"/>
      <sheetName val="m round robin D"/>
      <sheetName val="m round robin G-H"/>
      <sheetName val="DEČKI - MIDI TENIS"/>
      <sheetName val="ž round robin žrebna lista"/>
      <sheetName val="ž MIDI  A-C"/>
      <sheetName val="ž MIDI  D-F"/>
      <sheetName val="ž MIDI  G"/>
      <sheetName val="DEKLICE FIN - MIDI TENIS"/>
      <sheetName val="List1"/>
      <sheetName val="List2"/>
    </sheetNames>
    <sheetDataSet>
      <sheetData sheetId="0">
        <row r="6">
          <cell r="A6" t="str">
            <v>OP 8-11 - MIDI TENIS</v>
          </cell>
        </row>
        <row r="10">
          <cell r="A10">
            <v>46095</v>
          </cell>
          <cell r="E10" t="str">
            <v>ANJA REGENT</v>
          </cell>
        </row>
      </sheetData>
      <sheetData sheetId="1">
        <row r="7">
          <cell r="A7">
            <v>1</v>
          </cell>
          <cell r="C7" t="str">
            <v>Jelen</v>
          </cell>
          <cell r="D7" t="str">
            <v>Gal</v>
          </cell>
          <cell r="E7" t="str">
            <v>TRBOV</v>
          </cell>
          <cell r="J7">
            <v>1</v>
          </cell>
        </row>
        <row r="8">
          <cell r="A8">
            <v>2</v>
          </cell>
          <cell r="C8" t="str">
            <v>Kovačič</v>
          </cell>
          <cell r="D8" t="str">
            <v>Jan</v>
          </cell>
          <cell r="E8" t="str">
            <v>KRŠKO</v>
          </cell>
          <cell r="J8">
            <v>2</v>
          </cell>
        </row>
        <row r="9">
          <cell r="A9">
            <v>3</v>
          </cell>
          <cell r="C9" t="str">
            <v>Muratović</v>
          </cell>
          <cell r="D9" t="str">
            <v>Benjamin</v>
          </cell>
          <cell r="E9" t="str">
            <v>TABRE</v>
          </cell>
          <cell r="J9">
            <v>3</v>
          </cell>
        </row>
        <row r="10">
          <cell r="A10">
            <v>4</v>
          </cell>
          <cell r="C10" t="str">
            <v>Stražar</v>
          </cell>
          <cell r="D10" t="str">
            <v>Jernej</v>
          </cell>
          <cell r="E10" t="str">
            <v>TC-LJ</v>
          </cell>
          <cell r="J10">
            <v>4</v>
          </cell>
        </row>
        <row r="11">
          <cell r="A11">
            <v>5</v>
          </cell>
          <cell r="C11" t="str">
            <v>Stražar</v>
          </cell>
          <cell r="D11" t="str">
            <v>Tomaž</v>
          </cell>
          <cell r="E11" t="str">
            <v>TC-LJ</v>
          </cell>
          <cell r="J11">
            <v>5</v>
          </cell>
        </row>
        <row r="12">
          <cell r="A12">
            <v>6</v>
          </cell>
          <cell r="C12" t="str">
            <v>Fras</v>
          </cell>
          <cell r="D12" t="str">
            <v>Liam</v>
          </cell>
          <cell r="E12" t="str">
            <v>ŽTKMB</v>
          </cell>
          <cell r="J12">
            <v>6</v>
          </cell>
        </row>
        <row r="13">
          <cell r="A13">
            <v>7</v>
          </cell>
          <cell r="C13" t="str">
            <v>Čokl</v>
          </cell>
          <cell r="D13" t="str">
            <v>Mark</v>
          </cell>
          <cell r="E13" t="str">
            <v>TKNET</v>
          </cell>
          <cell r="J13">
            <v>7</v>
          </cell>
        </row>
        <row r="14">
          <cell r="A14">
            <v>8</v>
          </cell>
          <cell r="C14" t="str">
            <v>Battelli</v>
          </cell>
          <cell r="D14" t="str">
            <v>Bartolomeo</v>
          </cell>
          <cell r="E14" t="str">
            <v>TABRE</v>
          </cell>
        </row>
        <row r="15">
          <cell r="A15">
            <v>9</v>
          </cell>
          <cell r="C15" t="str">
            <v>Božiček</v>
          </cell>
          <cell r="D15" t="str">
            <v>Amadej</v>
          </cell>
          <cell r="E15" t="str">
            <v>LUKAKP</v>
          </cell>
        </row>
        <row r="16">
          <cell r="A16">
            <v>10</v>
          </cell>
          <cell r="C16" t="str">
            <v>Dovhanych</v>
          </cell>
          <cell r="D16" t="str">
            <v>Ivan</v>
          </cell>
          <cell r="E16" t="str">
            <v>ŽTKMB</v>
          </cell>
        </row>
        <row r="17">
          <cell r="A17">
            <v>11</v>
          </cell>
          <cell r="C17" t="str">
            <v>Dumchev</v>
          </cell>
          <cell r="D17" t="str">
            <v>Alexander</v>
          </cell>
          <cell r="E17" t="str">
            <v>MAJA</v>
          </cell>
        </row>
        <row r="18">
          <cell r="A18">
            <v>12</v>
          </cell>
          <cell r="C18" t="str">
            <v>Koselj</v>
          </cell>
          <cell r="D18" t="str">
            <v>Lukas</v>
          </cell>
          <cell r="E18" t="str">
            <v>MAXLJ</v>
          </cell>
        </row>
        <row r="19">
          <cell r="A19">
            <v>13</v>
          </cell>
          <cell r="C19" t="str">
            <v>Krautberger</v>
          </cell>
          <cell r="D19" t="str">
            <v>Urban</v>
          </cell>
          <cell r="E19" t="str">
            <v>RAVNE</v>
          </cell>
        </row>
        <row r="20">
          <cell r="A20">
            <v>14</v>
          </cell>
          <cell r="C20" t="str">
            <v>Kumar</v>
          </cell>
          <cell r="D20" t="str">
            <v xml:space="preserve">Leon </v>
          </cell>
          <cell r="E20" t="str">
            <v>TABRE</v>
          </cell>
        </row>
        <row r="21">
          <cell r="A21">
            <v>15</v>
          </cell>
          <cell r="C21" t="str">
            <v>Kumar</v>
          </cell>
          <cell r="D21" t="str">
            <v>Marko David</v>
          </cell>
          <cell r="E21" t="str">
            <v>TABRE</v>
          </cell>
        </row>
        <row r="22">
          <cell r="A22">
            <v>16</v>
          </cell>
          <cell r="C22" t="str">
            <v>Medja</v>
          </cell>
          <cell r="D22" t="str">
            <v>Maks</v>
          </cell>
          <cell r="E22" t="str">
            <v>TABRE</v>
          </cell>
        </row>
        <row r="23">
          <cell r="A23">
            <v>17</v>
          </cell>
          <cell r="C23" t="str">
            <v>Meolic</v>
          </cell>
          <cell r="D23" t="str">
            <v>Riko</v>
          </cell>
          <cell r="E23" t="str">
            <v>MAJA</v>
          </cell>
        </row>
        <row r="24">
          <cell r="A24">
            <v>18</v>
          </cell>
          <cell r="C24" t="str">
            <v>Mlakar</v>
          </cell>
          <cell r="D24" t="str">
            <v>Nik</v>
          </cell>
          <cell r="E24" t="str">
            <v>GIBI</v>
          </cell>
        </row>
        <row r="25">
          <cell r="A25">
            <v>19</v>
          </cell>
          <cell r="C25" t="str">
            <v>Murn</v>
          </cell>
          <cell r="D25" t="str">
            <v>Mark</v>
          </cell>
          <cell r="E25" t="str">
            <v>BREŽI</v>
          </cell>
        </row>
        <row r="26">
          <cell r="A26">
            <v>20</v>
          </cell>
          <cell r="C26" t="str">
            <v>Narobe B.</v>
          </cell>
          <cell r="D26" t="str">
            <v>Jakob</v>
          </cell>
          <cell r="E26" t="str">
            <v>TK-AB</v>
          </cell>
        </row>
        <row r="27">
          <cell r="A27">
            <v>21</v>
          </cell>
          <cell r="C27" t="str">
            <v>Pečavar</v>
          </cell>
          <cell r="D27" t="str">
            <v>Nil</v>
          </cell>
          <cell r="E27" t="str">
            <v>TABRE</v>
          </cell>
        </row>
        <row r="28">
          <cell r="A28">
            <v>22</v>
          </cell>
          <cell r="C28" t="str">
            <v>Pešl</v>
          </cell>
          <cell r="D28" t="str">
            <v>Žan</v>
          </cell>
          <cell r="E28" t="str">
            <v>RAVNE</v>
          </cell>
        </row>
        <row r="29">
          <cell r="A29">
            <v>23</v>
          </cell>
          <cell r="C29" t="str">
            <v>Pritržnik</v>
          </cell>
          <cell r="D29" t="str">
            <v>Voranc</v>
          </cell>
          <cell r="E29" t="str">
            <v>SGRAD</v>
          </cell>
        </row>
        <row r="30">
          <cell r="A30">
            <v>24</v>
          </cell>
          <cell r="C30" t="str">
            <v>Šajnovič</v>
          </cell>
          <cell r="D30" t="str">
            <v>Lukas</v>
          </cell>
          <cell r="E30" t="str">
            <v>TABRE</v>
          </cell>
        </row>
        <row r="31">
          <cell r="A31">
            <v>25</v>
          </cell>
          <cell r="C31" t="str">
            <v>Sever</v>
          </cell>
          <cell r="D31" t="str">
            <v>Maks</v>
          </cell>
          <cell r="E31" t="str">
            <v>TABRE</v>
          </cell>
        </row>
        <row r="32">
          <cell r="A32">
            <v>26</v>
          </cell>
          <cell r="C32" t="str">
            <v>Verhovec</v>
          </cell>
          <cell r="D32" t="str">
            <v>Gal</v>
          </cell>
          <cell r="E32" t="str">
            <v>MAJA</v>
          </cell>
        </row>
        <row r="33">
          <cell r="A33">
            <v>27</v>
          </cell>
          <cell r="C33" t="str">
            <v>Zelinšek</v>
          </cell>
          <cell r="D33" t="str">
            <v>Loris</v>
          </cell>
          <cell r="E33" t="str">
            <v>MAXLJ</v>
          </cell>
        </row>
        <row r="34">
          <cell r="A34">
            <v>28</v>
          </cell>
          <cell r="C34" t="str">
            <v>Žlebnik</v>
          </cell>
          <cell r="D34" t="str">
            <v>Maj</v>
          </cell>
          <cell r="E34" t="str">
            <v>ŽTKMB</v>
          </cell>
        </row>
        <row r="35">
          <cell r="A35">
            <v>29</v>
          </cell>
        </row>
        <row r="36">
          <cell r="A36">
            <v>30</v>
          </cell>
        </row>
        <row r="37">
          <cell r="A37">
            <v>31</v>
          </cell>
        </row>
        <row r="38">
          <cell r="A38">
            <v>32</v>
          </cell>
        </row>
        <row r="39">
          <cell r="A39">
            <v>33</v>
          </cell>
        </row>
        <row r="40">
          <cell r="A40">
            <v>34</v>
          </cell>
        </row>
        <row r="41">
          <cell r="A41">
            <v>35</v>
          </cell>
        </row>
        <row r="42">
          <cell r="A42">
            <v>36</v>
          </cell>
        </row>
        <row r="43">
          <cell r="A43">
            <v>37</v>
          </cell>
        </row>
        <row r="44">
          <cell r="A44">
            <v>38</v>
          </cell>
        </row>
        <row r="45">
          <cell r="A45">
            <v>39</v>
          </cell>
        </row>
        <row r="46">
          <cell r="A46">
            <v>40</v>
          </cell>
        </row>
        <row r="47">
          <cell r="A47">
            <v>41</v>
          </cell>
        </row>
        <row r="48">
          <cell r="A48">
            <v>42</v>
          </cell>
        </row>
        <row r="49">
          <cell r="A49">
            <v>43</v>
          </cell>
        </row>
        <row r="50">
          <cell r="A50">
            <v>44</v>
          </cell>
        </row>
        <row r="51">
          <cell r="A51">
            <v>45</v>
          </cell>
        </row>
        <row r="52">
          <cell r="A52">
            <v>46</v>
          </cell>
        </row>
        <row r="53">
          <cell r="A53">
            <v>47</v>
          </cell>
        </row>
        <row r="54">
          <cell r="A54">
            <v>48</v>
          </cell>
        </row>
        <row r="55">
          <cell r="A55">
            <v>49</v>
          </cell>
        </row>
        <row r="56">
          <cell r="A56">
            <v>50</v>
          </cell>
        </row>
        <row r="57">
          <cell r="A57">
            <v>51</v>
          </cell>
        </row>
        <row r="58">
          <cell r="A58">
            <v>52</v>
          </cell>
        </row>
        <row r="59">
          <cell r="A59">
            <v>53</v>
          </cell>
        </row>
        <row r="60">
          <cell r="A60">
            <v>54</v>
          </cell>
        </row>
        <row r="61">
          <cell r="A61">
            <v>55</v>
          </cell>
        </row>
        <row r="62">
          <cell r="A62">
            <v>56</v>
          </cell>
        </row>
        <row r="63">
          <cell r="A63">
            <v>57</v>
          </cell>
        </row>
        <row r="64">
          <cell r="A64">
            <v>58</v>
          </cell>
        </row>
        <row r="65">
          <cell r="A65">
            <v>59</v>
          </cell>
        </row>
        <row r="66">
          <cell r="A66">
            <v>60</v>
          </cell>
        </row>
        <row r="67">
          <cell r="A67">
            <v>61</v>
          </cell>
        </row>
        <row r="68">
          <cell r="A68">
            <v>62</v>
          </cell>
        </row>
        <row r="69">
          <cell r="A69">
            <v>63</v>
          </cell>
        </row>
        <row r="70">
          <cell r="A70">
            <v>64</v>
          </cell>
        </row>
        <row r="71">
          <cell r="A71">
            <v>65</v>
          </cell>
        </row>
        <row r="72">
          <cell r="A72">
            <v>66</v>
          </cell>
        </row>
        <row r="73">
          <cell r="A73">
            <v>67</v>
          </cell>
        </row>
        <row r="74">
          <cell r="A74">
            <v>68</v>
          </cell>
        </row>
        <row r="75">
          <cell r="A75">
            <v>69</v>
          </cell>
        </row>
        <row r="76">
          <cell r="A76">
            <v>70</v>
          </cell>
        </row>
        <row r="77">
          <cell r="A77">
            <v>71</v>
          </cell>
        </row>
        <row r="78">
          <cell r="A78">
            <v>72</v>
          </cell>
        </row>
        <row r="79">
          <cell r="A79">
            <v>73</v>
          </cell>
        </row>
        <row r="80">
          <cell r="A80">
            <v>74</v>
          </cell>
        </row>
        <row r="81">
          <cell r="A81">
            <v>75</v>
          </cell>
        </row>
        <row r="82">
          <cell r="A82">
            <v>76</v>
          </cell>
        </row>
        <row r="83">
          <cell r="A83">
            <v>77</v>
          </cell>
        </row>
        <row r="84">
          <cell r="A84">
            <v>78</v>
          </cell>
        </row>
        <row r="85">
          <cell r="A85">
            <v>79</v>
          </cell>
        </row>
        <row r="86">
          <cell r="A86">
            <v>80</v>
          </cell>
        </row>
        <row r="87">
          <cell r="A87">
            <v>81</v>
          </cell>
        </row>
        <row r="88">
          <cell r="A88">
            <v>82</v>
          </cell>
        </row>
        <row r="89">
          <cell r="A89">
            <v>83</v>
          </cell>
        </row>
        <row r="90">
          <cell r="A90">
            <v>84</v>
          </cell>
        </row>
        <row r="91">
          <cell r="A91">
            <v>85</v>
          </cell>
        </row>
        <row r="92">
          <cell r="A92">
            <v>86</v>
          </cell>
        </row>
        <row r="93">
          <cell r="A93">
            <v>87</v>
          </cell>
        </row>
        <row r="94">
          <cell r="A94">
            <v>88</v>
          </cell>
        </row>
        <row r="95">
          <cell r="A95">
            <v>89</v>
          </cell>
        </row>
        <row r="96">
          <cell r="A96">
            <v>90</v>
          </cell>
        </row>
        <row r="97">
          <cell r="A97">
            <v>91</v>
          </cell>
        </row>
        <row r="98">
          <cell r="A98">
            <v>92</v>
          </cell>
        </row>
        <row r="99">
          <cell r="A99">
            <v>93</v>
          </cell>
        </row>
        <row r="100">
          <cell r="A100">
            <v>94</v>
          </cell>
        </row>
        <row r="101">
          <cell r="A101">
            <v>95</v>
          </cell>
        </row>
        <row r="102">
          <cell r="A102">
            <v>96</v>
          </cell>
        </row>
        <row r="103">
          <cell r="A103">
            <v>97</v>
          </cell>
        </row>
        <row r="104">
          <cell r="A104">
            <v>98</v>
          </cell>
        </row>
        <row r="105">
          <cell r="A105">
            <v>99</v>
          </cell>
        </row>
        <row r="106">
          <cell r="A106">
            <v>100</v>
          </cell>
        </row>
        <row r="107">
          <cell r="A107">
            <v>101</v>
          </cell>
        </row>
        <row r="108">
          <cell r="A108">
            <v>102</v>
          </cell>
        </row>
        <row r="109">
          <cell r="A109">
            <v>103</v>
          </cell>
        </row>
        <row r="110">
          <cell r="A110">
            <v>104</v>
          </cell>
        </row>
        <row r="111">
          <cell r="A111">
            <v>105</v>
          </cell>
        </row>
        <row r="112">
          <cell r="A112">
            <v>106</v>
          </cell>
        </row>
        <row r="113">
          <cell r="A113">
            <v>107</v>
          </cell>
        </row>
        <row r="114">
          <cell r="A114">
            <v>108</v>
          </cell>
        </row>
        <row r="115">
          <cell r="A115">
            <v>109</v>
          </cell>
        </row>
        <row r="116">
          <cell r="A116">
            <v>110</v>
          </cell>
        </row>
        <row r="117">
          <cell r="A117">
            <v>111</v>
          </cell>
        </row>
        <row r="118">
          <cell r="A118">
            <v>112</v>
          </cell>
        </row>
        <row r="119">
          <cell r="A119">
            <v>113</v>
          </cell>
        </row>
        <row r="120">
          <cell r="A120">
            <v>114</v>
          </cell>
        </row>
        <row r="121">
          <cell r="A121">
            <v>115</v>
          </cell>
        </row>
        <row r="122">
          <cell r="A122">
            <v>116</v>
          </cell>
        </row>
        <row r="123">
          <cell r="A123">
            <v>117</v>
          </cell>
        </row>
        <row r="124">
          <cell r="A124">
            <v>118</v>
          </cell>
        </row>
        <row r="125">
          <cell r="A125">
            <v>119</v>
          </cell>
        </row>
        <row r="126">
          <cell r="A126">
            <v>120</v>
          </cell>
        </row>
        <row r="127">
          <cell r="A127">
            <v>121</v>
          </cell>
        </row>
        <row r="128">
          <cell r="A128">
            <v>122</v>
          </cell>
        </row>
      </sheetData>
      <sheetData sheetId="2"/>
      <sheetData sheetId="3"/>
      <sheetData sheetId="4"/>
      <sheetData sheetId="5"/>
      <sheetData sheetId="6">
        <row r="7">
          <cell r="A7">
            <v>1</v>
          </cell>
          <cell r="C7" t="str">
            <v>Dežman</v>
          </cell>
          <cell r="D7" t="str">
            <v>Eva</v>
          </cell>
          <cell r="E7" t="str">
            <v>OTOČE</v>
          </cell>
          <cell r="J7">
            <v>1</v>
          </cell>
        </row>
        <row r="8">
          <cell r="A8">
            <v>2</v>
          </cell>
          <cell r="C8" t="str">
            <v>Gorenc</v>
          </cell>
          <cell r="D8" t="str">
            <v>Mija</v>
          </cell>
          <cell r="E8" t="str">
            <v>TABRE</v>
          </cell>
          <cell r="J8">
            <v>2</v>
          </cell>
        </row>
        <row r="9">
          <cell r="A9">
            <v>3</v>
          </cell>
          <cell r="C9" t="str">
            <v>Durič</v>
          </cell>
          <cell r="D9" t="str">
            <v>Mila</v>
          </cell>
          <cell r="E9" t="str">
            <v>ŽTKMB</v>
          </cell>
          <cell r="J9">
            <v>3</v>
          </cell>
        </row>
        <row r="10">
          <cell r="A10">
            <v>4</v>
          </cell>
          <cell r="C10" t="str">
            <v>Selimović</v>
          </cell>
          <cell r="D10" t="str">
            <v>Taida</v>
          </cell>
          <cell r="E10" t="str">
            <v>TRBOV</v>
          </cell>
          <cell r="J10">
            <v>4</v>
          </cell>
        </row>
        <row r="11">
          <cell r="A11">
            <v>5</v>
          </cell>
          <cell r="C11" t="str">
            <v>Šibarevič</v>
          </cell>
          <cell r="D11" t="str">
            <v>Ana</v>
          </cell>
          <cell r="E11" t="str">
            <v>TKMED</v>
          </cell>
          <cell r="J11">
            <v>5</v>
          </cell>
        </row>
        <row r="12">
          <cell r="A12">
            <v>6</v>
          </cell>
          <cell r="C12" t="str">
            <v>Šibarevič</v>
          </cell>
          <cell r="D12" t="str">
            <v>Kaja</v>
          </cell>
          <cell r="E12" t="str">
            <v>TKMED</v>
          </cell>
          <cell r="J12">
            <v>6</v>
          </cell>
        </row>
        <row r="13">
          <cell r="A13">
            <v>7</v>
          </cell>
          <cell r="C13" t="str">
            <v>Veličevič</v>
          </cell>
          <cell r="D13" t="str">
            <v>Hana</v>
          </cell>
          <cell r="E13" t="str">
            <v>KRŠKO</v>
          </cell>
          <cell r="J13">
            <v>7</v>
          </cell>
        </row>
        <row r="14">
          <cell r="A14">
            <v>8</v>
          </cell>
          <cell r="C14" t="str">
            <v>Budič</v>
          </cell>
          <cell r="D14" t="str">
            <v>Mia</v>
          </cell>
          <cell r="E14" t="str">
            <v>OL-LJ</v>
          </cell>
        </row>
        <row r="15">
          <cell r="A15">
            <v>9</v>
          </cell>
          <cell r="C15" t="str">
            <v>Burmistrova</v>
          </cell>
          <cell r="D15" t="str">
            <v>Aglaia</v>
          </cell>
          <cell r="E15" t="str">
            <v>TABRE</v>
          </cell>
        </row>
        <row r="16">
          <cell r="A16">
            <v>10</v>
          </cell>
          <cell r="C16" t="str">
            <v>Cej</v>
          </cell>
          <cell r="D16" t="str">
            <v>Iva</v>
          </cell>
          <cell r="E16" t="str">
            <v>TK-AB</v>
          </cell>
        </row>
        <row r="17">
          <cell r="A17">
            <v>11</v>
          </cell>
          <cell r="C17" t="str">
            <v>Cerar</v>
          </cell>
          <cell r="D17" t="str">
            <v>Izabela</v>
          </cell>
          <cell r="E17" t="str">
            <v>MAXLJ</v>
          </cell>
        </row>
        <row r="18">
          <cell r="A18">
            <v>12</v>
          </cell>
          <cell r="C18" t="str">
            <v>Dravec</v>
          </cell>
          <cell r="D18" t="str">
            <v>Kaja</v>
          </cell>
          <cell r="E18" t="str">
            <v>ŽTKMB</v>
          </cell>
        </row>
        <row r="19">
          <cell r="A19">
            <v>13</v>
          </cell>
          <cell r="C19" t="str">
            <v>Ivanova</v>
          </cell>
          <cell r="D19" t="str">
            <v>Stefaniia</v>
          </cell>
          <cell r="E19" t="str">
            <v>TABRE</v>
          </cell>
        </row>
        <row r="20">
          <cell r="A20">
            <v>14</v>
          </cell>
          <cell r="C20" t="str">
            <v>Kljun</v>
          </cell>
          <cell r="D20" t="str">
            <v>Zarja</v>
          </cell>
          <cell r="E20" t="str">
            <v>GFTA</v>
          </cell>
        </row>
        <row r="21">
          <cell r="A21">
            <v>15</v>
          </cell>
          <cell r="C21" t="str">
            <v>Magdalenić</v>
          </cell>
          <cell r="D21" t="str">
            <v>Naja</v>
          </cell>
          <cell r="E21" t="str">
            <v>TK_SB</v>
          </cell>
        </row>
        <row r="22">
          <cell r="A22">
            <v>16</v>
          </cell>
          <cell r="C22" t="str">
            <v>Mohorko</v>
          </cell>
          <cell r="D22" t="str">
            <v>Ela</v>
          </cell>
          <cell r="E22" t="str">
            <v>TABRE</v>
          </cell>
        </row>
        <row r="23">
          <cell r="A23">
            <v>17</v>
          </cell>
          <cell r="C23" t="str">
            <v>Nikolaeva</v>
          </cell>
          <cell r="D23" t="str">
            <v>Evgeniia</v>
          </cell>
          <cell r="E23" t="str">
            <v>MAJA</v>
          </cell>
        </row>
        <row r="24">
          <cell r="A24">
            <v>18</v>
          </cell>
          <cell r="C24" t="str">
            <v>Podgrajšek</v>
          </cell>
          <cell r="D24" t="str">
            <v>Ana</v>
          </cell>
          <cell r="E24" t="str">
            <v>BR-MB</v>
          </cell>
        </row>
        <row r="25">
          <cell r="A25">
            <v>19</v>
          </cell>
          <cell r="C25" t="str">
            <v>Popović</v>
          </cell>
          <cell r="D25" t="str">
            <v>Mila</v>
          </cell>
          <cell r="E25" t="str">
            <v>BR-MB</v>
          </cell>
        </row>
        <row r="26">
          <cell r="A26">
            <v>20</v>
          </cell>
          <cell r="C26" t="str">
            <v>Prekadinaj</v>
          </cell>
          <cell r="D26" t="str">
            <v>Pika</v>
          </cell>
          <cell r="E26" t="str">
            <v>MAJA</v>
          </cell>
        </row>
        <row r="27">
          <cell r="A27">
            <v>21</v>
          </cell>
          <cell r="C27" t="str">
            <v>Pušnik</v>
          </cell>
          <cell r="D27" t="str">
            <v>Maša</v>
          </cell>
          <cell r="E27" t="str">
            <v>BR-MB</v>
          </cell>
        </row>
        <row r="28">
          <cell r="A28">
            <v>22</v>
          </cell>
          <cell r="C28" t="str">
            <v xml:space="preserve">Rutar </v>
          </cell>
          <cell r="D28" t="str">
            <v>Gaia</v>
          </cell>
          <cell r="E28" t="str">
            <v>OL-LJ</v>
          </cell>
        </row>
        <row r="29">
          <cell r="A29">
            <v>23</v>
          </cell>
          <cell r="C29" t="str">
            <v>Setnikar K.</v>
          </cell>
          <cell r="D29" t="str">
            <v>Zala</v>
          </cell>
          <cell r="E29" t="str">
            <v>TABRE</v>
          </cell>
        </row>
        <row r="30">
          <cell r="A30">
            <v>24</v>
          </cell>
          <cell r="C30" t="str">
            <v>Stojanovska</v>
          </cell>
          <cell r="D30" t="str">
            <v>Georgina</v>
          </cell>
          <cell r="E30" t="str">
            <v>MAJA</v>
          </cell>
        </row>
        <row r="31">
          <cell r="A31">
            <v>25</v>
          </cell>
          <cell r="C31" t="str">
            <v>Vozlič</v>
          </cell>
          <cell r="D31" t="str">
            <v>Jumi</v>
          </cell>
          <cell r="E31" t="str">
            <v>MAXLJ</v>
          </cell>
        </row>
        <row r="32">
          <cell r="A32">
            <v>26</v>
          </cell>
          <cell r="C32" t="str">
            <v>Vučkić</v>
          </cell>
          <cell r="D32" t="str">
            <v>Ajna</v>
          </cell>
          <cell r="E32" t="str">
            <v>TK-AB</v>
          </cell>
        </row>
        <row r="33">
          <cell r="A33">
            <v>27</v>
          </cell>
          <cell r="C33" t="str">
            <v>Vuga</v>
          </cell>
          <cell r="D33" t="str">
            <v>Neža</v>
          </cell>
          <cell r="E33" t="str">
            <v>ŠD_LOK</v>
          </cell>
        </row>
        <row r="34">
          <cell r="A34">
            <v>28</v>
          </cell>
          <cell r="C34" t="str">
            <v>Žgur</v>
          </cell>
          <cell r="D34" t="str">
            <v>Lara Sofija</v>
          </cell>
          <cell r="E34" t="str">
            <v>MAJA</v>
          </cell>
        </row>
        <row r="35">
          <cell r="A35">
            <v>29</v>
          </cell>
        </row>
        <row r="36">
          <cell r="A36">
            <v>30</v>
          </cell>
        </row>
        <row r="37">
          <cell r="A37">
            <v>31</v>
          </cell>
        </row>
        <row r="38">
          <cell r="A38">
            <v>32</v>
          </cell>
        </row>
        <row r="39">
          <cell r="A39">
            <v>33</v>
          </cell>
        </row>
        <row r="40">
          <cell r="A40">
            <v>34</v>
          </cell>
        </row>
        <row r="41">
          <cell r="A41">
            <v>35</v>
          </cell>
        </row>
        <row r="42">
          <cell r="A42">
            <v>36</v>
          </cell>
        </row>
        <row r="43">
          <cell r="A43">
            <v>37</v>
          </cell>
        </row>
        <row r="44">
          <cell r="A44">
            <v>38</v>
          </cell>
        </row>
        <row r="45">
          <cell r="A45">
            <v>39</v>
          </cell>
        </row>
        <row r="46">
          <cell r="A46">
            <v>40</v>
          </cell>
        </row>
        <row r="47">
          <cell r="A47">
            <v>41</v>
          </cell>
        </row>
        <row r="48">
          <cell r="A48">
            <v>42</v>
          </cell>
        </row>
        <row r="49">
          <cell r="A49">
            <v>43</v>
          </cell>
        </row>
        <row r="50">
          <cell r="A50">
            <v>44</v>
          </cell>
        </row>
        <row r="51">
          <cell r="A51">
            <v>45</v>
          </cell>
        </row>
        <row r="52">
          <cell r="A52">
            <v>46</v>
          </cell>
        </row>
        <row r="53">
          <cell r="A53">
            <v>47</v>
          </cell>
        </row>
        <row r="54">
          <cell r="A54">
            <v>48</v>
          </cell>
        </row>
        <row r="55">
          <cell r="A55">
            <v>49</v>
          </cell>
        </row>
        <row r="56">
          <cell r="A56">
            <v>50</v>
          </cell>
        </row>
        <row r="57">
          <cell r="A57">
            <v>51</v>
          </cell>
        </row>
        <row r="58">
          <cell r="A58">
            <v>52</v>
          </cell>
        </row>
        <row r="59">
          <cell r="A59">
            <v>53</v>
          </cell>
        </row>
        <row r="60">
          <cell r="A60">
            <v>54</v>
          </cell>
        </row>
        <row r="61">
          <cell r="A61">
            <v>55</v>
          </cell>
        </row>
        <row r="62">
          <cell r="A62">
            <v>56</v>
          </cell>
        </row>
        <row r="63">
          <cell r="A63">
            <v>57</v>
          </cell>
        </row>
        <row r="64">
          <cell r="A64">
            <v>58</v>
          </cell>
        </row>
        <row r="65">
          <cell r="A65">
            <v>59</v>
          </cell>
        </row>
        <row r="66">
          <cell r="A66">
            <v>60</v>
          </cell>
        </row>
        <row r="67">
          <cell r="A67">
            <v>61</v>
          </cell>
        </row>
        <row r="68">
          <cell r="A68">
            <v>62</v>
          </cell>
        </row>
        <row r="69">
          <cell r="A69">
            <v>63</v>
          </cell>
        </row>
        <row r="70">
          <cell r="A70">
            <v>64</v>
          </cell>
        </row>
        <row r="71">
          <cell r="A71">
            <v>65</v>
          </cell>
        </row>
        <row r="72">
          <cell r="A72">
            <v>66</v>
          </cell>
        </row>
        <row r="73">
          <cell r="A73">
            <v>67</v>
          </cell>
        </row>
        <row r="74">
          <cell r="A74">
            <v>68</v>
          </cell>
        </row>
        <row r="75">
          <cell r="A75">
            <v>69</v>
          </cell>
        </row>
        <row r="76">
          <cell r="A76">
            <v>70</v>
          </cell>
        </row>
        <row r="77">
          <cell r="A77">
            <v>71</v>
          </cell>
        </row>
        <row r="78">
          <cell r="A78">
            <v>72</v>
          </cell>
        </row>
        <row r="79">
          <cell r="A79">
            <v>73</v>
          </cell>
        </row>
        <row r="80">
          <cell r="A80">
            <v>74</v>
          </cell>
        </row>
        <row r="81">
          <cell r="A81">
            <v>75</v>
          </cell>
        </row>
        <row r="82">
          <cell r="A82">
            <v>76</v>
          </cell>
        </row>
        <row r="83">
          <cell r="A83">
            <v>77</v>
          </cell>
        </row>
        <row r="84">
          <cell r="A84">
            <v>78</v>
          </cell>
        </row>
        <row r="85">
          <cell r="A85">
            <v>79</v>
          </cell>
        </row>
        <row r="86">
          <cell r="A86">
            <v>80</v>
          </cell>
        </row>
        <row r="87">
          <cell r="A87">
            <v>81</v>
          </cell>
        </row>
        <row r="88">
          <cell r="A88">
            <v>82</v>
          </cell>
        </row>
        <row r="89">
          <cell r="A89">
            <v>83</v>
          </cell>
        </row>
        <row r="90">
          <cell r="A90">
            <v>84</v>
          </cell>
        </row>
        <row r="91">
          <cell r="A91">
            <v>85</v>
          </cell>
        </row>
        <row r="92">
          <cell r="A92">
            <v>86</v>
          </cell>
        </row>
        <row r="93">
          <cell r="A93">
            <v>87</v>
          </cell>
        </row>
        <row r="94">
          <cell r="A94">
            <v>88</v>
          </cell>
        </row>
        <row r="95">
          <cell r="A95">
            <v>89</v>
          </cell>
        </row>
        <row r="96">
          <cell r="A96">
            <v>90</v>
          </cell>
        </row>
        <row r="97">
          <cell r="A97">
            <v>91</v>
          </cell>
        </row>
        <row r="98">
          <cell r="A98">
            <v>92</v>
          </cell>
        </row>
        <row r="99">
          <cell r="A99">
            <v>93</v>
          </cell>
        </row>
        <row r="100">
          <cell r="A100">
            <v>94</v>
          </cell>
        </row>
        <row r="101">
          <cell r="A101">
            <v>95</v>
          </cell>
        </row>
        <row r="102">
          <cell r="A102">
            <v>96</v>
          </cell>
        </row>
        <row r="103">
          <cell r="A103">
            <v>97</v>
          </cell>
        </row>
        <row r="104">
          <cell r="A104">
            <v>98</v>
          </cell>
        </row>
        <row r="105">
          <cell r="A105">
            <v>99</v>
          </cell>
        </row>
        <row r="106">
          <cell r="A106">
            <v>100</v>
          </cell>
        </row>
        <row r="107">
          <cell r="A107">
            <v>101</v>
          </cell>
        </row>
        <row r="108">
          <cell r="A108">
            <v>102</v>
          </cell>
        </row>
        <row r="109">
          <cell r="A109">
            <v>103</v>
          </cell>
        </row>
        <row r="110">
          <cell r="A110">
            <v>104</v>
          </cell>
        </row>
        <row r="111">
          <cell r="A111">
            <v>105</v>
          </cell>
        </row>
        <row r="112">
          <cell r="A112">
            <v>106</v>
          </cell>
        </row>
        <row r="113">
          <cell r="A113">
            <v>107</v>
          </cell>
        </row>
        <row r="114">
          <cell r="A114">
            <v>108</v>
          </cell>
        </row>
        <row r="115">
          <cell r="A115">
            <v>109</v>
          </cell>
        </row>
        <row r="116">
          <cell r="A116">
            <v>110</v>
          </cell>
        </row>
        <row r="117">
          <cell r="A117">
            <v>111</v>
          </cell>
        </row>
        <row r="118">
          <cell r="A118">
            <v>112</v>
          </cell>
        </row>
        <row r="119">
          <cell r="A119">
            <v>113</v>
          </cell>
        </row>
        <row r="120">
          <cell r="A120">
            <v>114</v>
          </cell>
        </row>
        <row r="121">
          <cell r="A121">
            <v>115</v>
          </cell>
        </row>
        <row r="122">
          <cell r="A122">
            <v>116</v>
          </cell>
        </row>
        <row r="123">
          <cell r="A123">
            <v>117</v>
          </cell>
        </row>
        <row r="124">
          <cell r="A124">
            <v>118</v>
          </cell>
        </row>
        <row r="125">
          <cell r="A125">
            <v>119</v>
          </cell>
        </row>
        <row r="126">
          <cell r="A126">
            <v>120</v>
          </cell>
        </row>
        <row r="127">
          <cell r="A127">
            <v>121</v>
          </cell>
        </row>
        <row r="128">
          <cell r="A128">
            <v>122</v>
          </cell>
        </row>
      </sheetData>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nos podatkov"/>
      <sheetName val="obvestila za igralce"/>
      <sheetName val="glavni sodniki"/>
      <sheetName val="m  vpisna lista"/>
      <sheetName val="m glavni turnir žrebna lista"/>
      <sheetName val="m glavni 32"/>
      <sheetName val="ž  vpisna lista"/>
      <sheetName val="ž glavni turnir žrebna lista"/>
      <sheetName val="ž glavni 32"/>
      <sheetName val="m kvalifikacije žrebna lista"/>
      <sheetName val="m kvalifikacije 32"/>
      <sheetName val="m kvalifikacije 64"/>
      <sheetName val="ž kvalifikacije žrebna lista"/>
      <sheetName val="ž kvalifikacije 32"/>
      <sheetName val="ž kvalifikacije 64"/>
      <sheetName val="m dvojice vpisna lista"/>
      <sheetName val="m dvojice žrebna lista "/>
      <sheetName val="m dvojice 16"/>
      <sheetName val="ž dvojice vpisna lista"/>
      <sheetName val="ž dvojice žrebna lista"/>
      <sheetName val="ž dvojice 16"/>
      <sheetName val="m masters žrebna lista"/>
      <sheetName val="m masters 12"/>
      <sheetName val="ž masters žrebna lista"/>
      <sheetName val="ž masters 12 "/>
      <sheetName val="m round robin žrebna lista"/>
      <sheetName val="m round robin 5"/>
      <sheetName val="m round robin 4"/>
      <sheetName val="ž round robin žrebna lista"/>
      <sheetName val="ž round robin 5"/>
      <sheetName val="ž round robin 4"/>
      <sheetName val="liga prijava ekipe"/>
      <sheetName val="zapisnik ligaška tekma"/>
      <sheetName val="vpis srečni poraženci (dv)"/>
      <sheetName val="vpis srečni poraženci (pos)"/>
      <sheetName val="zapisnik prekrškov"/>
      <sheetName val="zbirni zapisnik prekrškov"/>
      <sheetName val="neodigrani dvoboji"/>
      <sheetName val="poročilo vrhovni sodnik"/>
      <sheetName val="sodniški stroški"/>
      <sheetName val="prijava na tekmovanje"/>
      <sheetName val="odjava s tekmovanja"/>
      <sheetName val="razpored"/>
      <sheetName val="razpored (8)"/>
      <sheetName val="razpored (4)"/>
      <sheetName val="List1"/>
      <sheetName val="ocena glavnega sodnika"/>
      <sheetName val="sodniški zapisnik1"/>
      <sheetName val="sodniški zapisnik2"/>
      <sheetName val="zdravniško potrdi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nos podatkov"/>
      <sheetName val="obvestila za igralce"/>
      <sheetName val="glavni sodniki"/>
      <sheetName val="m  vpisna lista"/>
      <sheetName val="m glavni turnir žrebna lista"/>
      <sheetName val="m glavni 32"/>
      <sheetName val="ž  vpisna lista"/>
      <sheetName val="ž glavni turnir žrebna lista"/>
      <sheetName val="ž glavni 32"/>
      <sheetName val="m kvalifikacije žrebna lista"/>
      <sheetName val="m kvalifikacije 32"/>
      <sheetName val="m kvalifikacije 64"/>
      <sheetName val="ž kvalifikacije žrebna lista"/>
      <sheetName val="ž kvalifikacije 32"/>
      <sheetName val="ž kvalifikacije 64"/>
      <sheetName val="m dvojice vpisna lista"/>
      <sheetName val="m dvojice žrebna lista "/>
      <sheetName val="m dvojice 16"/>
      <sheetName val="ž dvojice vpisna lista"/>
      <sheetName val="ž dvojice žrebna lista"/>
      <sheetName val="ž dvojice 16"/>
      <sheetName val="m masters žrebna lista"/>
      <sheetName val="m masters 12"/>
      <sheetName val="ž masters žrebna lista"/>
      <sheetName val="ž masters 12 "/>
      <sheetName val="m round robin žrebna lista"/>
      <sheetName val="m round robin 5"/>
      <sheetName val="m round robin 4"/>
      <sheetName val="ž round robin žrebna lista"/>
      <sheetName val="ž round robin 5"/>
      <sheetName val="ž round robin 4"/>
      <sheetName val="liga prijava ekipe"/>
      <sheetName val="zapisnik ligaška tekma"/>
      <sheetName val="vpis srečni poraženci (dv)"/>
      <sheetName val="vpis srečni poraženci (pos)"/>
      <sheetName val="zapisnik prekrškov"/>
      <sheetName val="zbirni zapisnik prekrškov"/>
      <sheetName val="neodigrani dvoboji"/>
      <sheetName val="poročilo vrhovni sodnik"/>
      <sheetName val="sodniški stroški"/>
      <sheetName val="prijava na tekmovanje"/>
      <sheetName val="odjava s tekmovanja"/>
      <sheetName val="razpored"/>
      <sheetName val="razpored (8)"/>
      <sheetName val="razpored (4)"/>
      <sheetName val="List1"/>
      <sheetName val="ocena glavnega sodnika"/>
      <sheetName val="sodniški zapisnik1"/>
      <sheetName val="sodniški zapisnik2"/>
      <sheetName val="zdravniško potrdilo"/>
      <sheetName val="program_sodniki_2008_4_1"/>
    </sheetNames>
    <definedNames>
      <definedName name="Jun_Hide_CU"/>
      <definedName name="Jun_Show_CU"/>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nos podatkov"/>
      <sheetName val="m round robin žrebna lista"/>
      <sheetName val="m round robin A-C"/>
      <sheetName val="m round robin D"/>
      <sheetName val="DEČKI - MINI TENIS"/>
      <sheetName val="ž round robin žrebna lista"/>
      <sheetName val="ž MINI  A-C"/>
      <sheetName val="ž MINI  D"/>
      <sheetName val="List1"/>
      <sheetName val="DEKLICE - MINI TENIS "/>
      <sheetName val="List2"/>
    </sheetNames>
    <sheetDataSet>
      <sheetData sheetId="0">
        <row r="6">
          <cell r="A6" t="str">
            <v>OP 8-11 - MINI TENIS</v>
          </cell>
        </row>
        <row r="10">
          <cell r="A10">
            <v>46095</v>
          </cell>
          <cell r="E10" t="str">
            <v>ANJA REGENT</v>
          </cell>
        </row>
      </sheetData>
      <sheetData sheetId="1">
        <row r="7">
          <cell r="A7">
            <v>1</v>
          </cell>
          <cell r="C7" t="str">
            <v>Cvetko</v>
          </cell>
          <cell r="D7" t="str">
            <v>Lan</v>
          </cell>
          <cell r="E7" t="str">
            <v>BO-BI</v>
          </cell>
          <cell r="J7">
            <v>1</v>
          </cell>
        </row>
        <row r="8">
          <cell r="A8">
            <v>2</v>
          </cell>
          <cell r="C8" t="str">
            <v>Škulj</v>
          </cell>
          <cell r="D8" t="str">
            <v>Luka</v>
          </cell>
          <cell r="E8" t="str">
            <v>MAJA</v>
          </cell>
          <cell r="J8">
            <v>2</v>
          </cell>
        </row>
        <row r="9">
          <cell r="A9">
            <v>3</v>
          </cell>
          <cell r="C9" t="str">
            <v>Meden</v>
          </cell>
          <cell r="D9" t="str">
            <v>Eros</v>
          </cell>
          <cell r="E9" t="str">
            <v>TABRE</v>
          </cell>
          <cell r="J9">
            <v>3</v>
          </cell>
        </row>
        <row r="10">
          <cell r="A10">
            <v>4</v>
          </cell>
          <cell r="C10" t="str">
            <v>Hočevar</v>
          </cell>
          <cell r="D10" t="str">
            <v>Aleksei</v>
          </cell>
          <cell r="E10" t="str">
            <v>OL-LJ</v>
          </cell>
          <cell r="J10">
            <v>4</v>
          </cell>
        </row>
        <row r="11">
          <cell r="A11">
            <v>5</v>
          </cell>
          <cell r="C11" t="str">
            <v>Cioaca</v>
          </cell>
          <cell r="D11" t="str">
            <v>Tudor</v>
          </cell>
          <cell r="E11" t="str">
            <v>MAJA</v>
          </cell>
        </row>
        <row r="12">
          <cell r="A12">
            <v>6</v>
          </cell>
          <cell r="C12" t="str">
            <v>Dobrila</v>
          </cell>
          <cell r="D12" t="str">
            <v>Žiga</v>
          </cell>
          <cell r="E12" t="str">
            <v>BO-BI</v>
          </cell>
        </row>
        <row r="13">
          <cell r="A13">
            <v>7</v>
          </cell>
          <cell r="C13" t="str">
            <v>Jereb</v>
          </cell>
          <cell r="D13" t="str">
            <v>Jakob</v>
          </cell>
          <cell r="E13" t="str">
            <v>OL-LJ</v>
          </cell>
        </row>
        <row r="14">
          <cell r="A14">
            <v>8</v>
          </cell>
          <cell r="C14" t="str">
            <v>Kirayoglu</v>
          </cell>
          <cell r="D14" t="str">
            <v>Emre</v>
          </cell>
          <cell r="E14" t="str">
            <v>OL-LJ</v>
          </cell>
        </row>
        <row r="15">
          <cell r="A15">
            <v>9</v>
          </cell>
          <cell r="C15" t="str">
            <v>Klemenc</v>
          </cell>
          <cell r="D15" t="str">
            <v>Tim</v>
          </cell>
          <cell r="E15" t="str">
            <v>BR-MB</v>
          </cell>
        </row>
        <row r="16">
          <cell r="A16">
            <v>10</v>
          </cell>
          <cell r="C16" t="str">
            <v>Kosec</v>
          </cell>
          <cell r="D16" t="str">
            <v>Mark</v>
          </cell>
          <cell r="E16" t="str">
            <v>MAJA</v>
          </cell>
        </row>
        <row r="17">
          <cell r="A17">
            <v>11</v>
          </cell>
          <cell r="C17" t="str">
            <v>Kramberger S.</v>
          </cell>
          <cell r="D17" t="str">
            <v>Filip</v>
          </cell>
          <cell r="E17" t="str">
            <v>BR-MB</v>
          </cell>
        </row>
        <row r="18">
          <cell r="A18">
            <v>12</v>
          </cell>
          <cell r="C18" t="str">
            <v>Kričej Š.</v>
          </cell>
          <cell r="D18" t="str">
            <v>Adonis Dion</v>
          </cell>
          <cell r="E18" t="str">
            <v>TKNET</v>
          </cell>
        </row>
        <row r="19">
          <cell r="A19">
            <v>13</v>
          </cell>
          <cell r="C19" t="str">
            <v>Križ Kuralt</v>
          </cell>
          <cell r="D19" t="str">
            <v>Luka</v>
          </cell>
          <cell r="E19" t="str">
            <v>LUKAKP</v>
          </cell>
        </row>
        <row r="20">
          <cell r="A20">
            <v>14</v>
          </cell>
          <cell r="C20" t="str">
            <v>Mihatović J.</v>
          </cell>
          <cell r="D20" t="str">
            <v>Enej</v>
          </cell>
          <cell r="E20" t="str">
            <v>BO-BI</v>
          </cell>
        </row>
        <row r="21">
          <cell r="A21">
            <v>15</v>
          </cell>
          <cell r="C21" t="str">
            <v>Podkrižnik</v>
          </cell>
          <cell r="D21" t="str">
            <v>Jordi</v>
          </cell>
          <cell r="E21" t="str">
            <v>CTA</v>
          </cell>
        </row>
        <row r="22">
          <cell r="A22">
            <v>16</v>
          </cell>
          <cell r="C22" t="str">
            <v>Robida</v>
          </cell>
          <cell r="D22" t="str">
            <v>Jan Žan</v>
          </cell>
          <cell r="E22" t="str">
            <v>TKNET</v>
          </cell>
        </row>
        <row r="23">
          <cell r="A23">
            <v>17</v>
          </cell>
          <cell r="C23" t="str">
            <v>Topalovič</v>
          </cell>
          <cell r="D23" t="str">
            <v>Klei</v>
          </cell>
          <cell r="E23" t="str">
            <v>LUKAKP</v>
          </cell>
        </row>
        <row r="24">
          <cell r="A24">
            <v>18</v>
          </cell>
          <cell r="C24" t="str">
            <v>Voh</v>
          </cell>
          <cell r="D24" t="str">
            <v>Bono</v>
          </cell>
          <cell r="E24" t="str">
            <v>CTA</v>
          </cell>
        </row>
        <row r="25">
          <cell r="A25">
            <v>19</v>
          </cell>
          <cell r="C25" t="str">
            <v>Žibert</v>
          </cell>
          <cell r="D25" t="str">
            <v>Mark Janez</v>
          </cell>
          <cell r="E25" t="str">
            <v>MAJA</v>
          </cell>
        </row>
        <row r="26">
          <cell r="A26">
            <v>20</v>
          </cell>
          <cell r="C26" t="str">
            <v>Žibert</v>
          </cell>
          <cell r="D26" t="str">
            <v>Vito</v>
          </cell>
          <cell r="E26" t="str">
            <v>BO-BI</v>
          </cell>
        </row>
        <row r="27">
          <cell r="A27">
            <v>21</v>
          </cell>
        </row>
        <row r="28">
          <cell r="A28">
            <v>22</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row r="39">
          <cell r="A39">
            <v>33</v>
          </cell>
        </row>
        <row r="40">
          <cell r="A40">
            <v>34</v>
          </cell>
        </row>
        <row r="41">
          <cell r="A41">
            <v>35</v>
          </cell>
        </row>
        <row r="42">
          <cell r="A42">
            <v>36</v>
          </cell>
        </row>
        <row r="43">
          <cell r="A43">
            <v>37</v>
          </cell>
        </row>
        <row r="44">
          <cell r="A44">
            <v>38</v>
          </cell>
        </row>
        <row r="45">
          <cell r="A45">
            <v>39</v>
          </cell>
        </row>
        <row r="46">
          <cell r="A46">
            <v>40</v>
          </cell>
        </row>
        <row r="47">
          <cell r="A47">
            <v>41</v>
          </cell>
        </row>
        <row r="48">
          <cell r="A48">
            <v>42</v>
          </cell>
        </row>
        <row r="49">
          <cell r="A49">
            <v>43</v>
          </cell>
        </row>
        <row r="50">
          <cell r="A50">
            <v>44</v>
          </cell>
        </row>
        <row r="51">
          <cell r="A51">
            <v>45</v>
          </cell>
        </row>
        <row r="52">
          <cell r="A52">
            <v>46</v>
          </cell>
        </row>
        <row r="53">
          <cell r="A53">
            <v>47</v>
          </cell>
        </row>
        <row r="54">
          <cell r="A54">
            <v>48</v>
          </cell>
        </row>
        <row r="55">
          <cell r="A55">
            <v>49</v>
          </cell>
        </row>
        <row r="56">
          <cell r="A56">
            <v>50</v>
          </cell>
        </row>
        <row r="57">
          <cell r="A57">
            <v>51</v>
          </cell>
        </row>
        <row r="58">
          <cell r="A58">
            <v>52</v>
          </cell>
        </row>
        <row r="59">
          <cell r="A59">
            <v>53</v>
          </cell>
        </row>
        <row r="60">
          <cell r="A60">
            <v>54</v>
          </cell>
        </row>
        <row r="61">
          <cell r="A61">
            <v>55</v>
          </cell>
        </row>
        <row r="62">
          <cell r="A62">
            <v>56</v>
          </cell>
        </row>
        <row r="63">
          <cell r="A63">
            <v>57</v>
          </cell>
        </row>
        <row r="64">
          <cell r="A64">
            <v>58</v>
          </cell>
        </row>
        <row r="65">
          <cell r="A65">
            <v>59</v>
          </cell>
        </row>
        <row r="66">
          <cell r="A66">
            <v>60</v>
          </cell>
        </row>
        <row r="67">
          <cell r="A67">
            <v>61</v>
          </cell>
        </row>
        <row r="68">
          <cell r="A68">
            <v>62</v>
          </cell>
        </row>
        <row r="69">
          <cell r="A69">
            <v>63</v>
          </cell>
        </row>
        <row r="70">
          <cell r="A70">
            <v>64</v>
          </cell>
        </row>
        <row r="71">
          <cell r="A71">
            <v>65</v>
          </cell>
        </row>
        <row r="72">
          <cell r="A72">
            <v>66</v>
          </cell>
        </row>
        <row r="73">
          <cell r="A73">
            <v>67</v>
          </cell>
        </row>
        <row r="74">
          <cell r="A74">
            <v>68</v>
          </cell>
        </row>
        <row r="75">
          <cell r="A75">
            <v>69</v>
          </cell>
        </row>
        <row r="76">
          <cell r="A76">
            <v>70</v>
          </cell>
        </row>
        <row r="77">
          <cell r="A77">
            <v>71</v>
          </cell>
        </row>
        <row r="78">
          <cell r="A78">
            <v>72</v>
          </cell>
        </row>
        <row r="79">
          <cell r="A79">
            <v>73</v>
          </cell>
        </row>
        <row r="80">
          <cell r="A80">
            <v>74</v>
          </cell>
        </row>
        <row r="81">
          <cell r="A81">
            <v>75</v>
          </cell>
        </row>
        <row r="82">
          <cell r="A82">
            <v>76</v>
          </cell>
        </row>
        <row r="83">
          <cell r="A83">
            <v>77</v>
          </cell>
        </row>
        <row r="84">
          <cell r="A84">
            <v>78</v>
          </cell>
        </row>
        <row r="85">
          <cell r="A85">
            <v>79</v>
          </cell>
        </row>
        <row r="86">
          <cell r="A86">
            <v>80</v>
          </cell>
        </row>
        <row r="87">
          <cell r="A87">
            <v>81</v>
          </cell>
        </row>
        <row r="88">
          <cell r="A88">
            <v>82</v>
          </cell>
        </row>
        <row r="89">
          <cell r="A89">
            <v>83</v>
          </cell>
        </row>
        <row r="90">
          <cell r="A90">
            <v>84</v>
          </cell>
        </row>
        <row r="91">
          <cell r="A91">
            <v>85</v>
          </cell>
        </row>
        <row r="92">
          <cell r="A92">
            <v>86</v>
          </cell>
        </row>
        <row r="93">
          <cell r="A93">
            <v>87</v>
          </cell>
        </row>
        <row r="94">
          <cell r="A94">
            <v>88</v>
          </cell>
        </row>
        <row r="95">
          <cell r="A95">
            <v>89</v>
          </cell>
        </row>
        <row r="96">
          <cell r="A96">
            <v>90</v>
          </cell>
        </row>
        <row r="97">
          <cell r="A97">
            <v>91</v>
          </cell>
        </row>
        <row r="98">
          <cell r="A98">
            <v>92</v>
          </cell>
        </row>
        <row r="99">
          <cell r="A99">
            <v>93</v>
          </cell>
        </row>
        <row r="100">
          <cell r="A100">
            <v>94</v>
          </cell>
        </row>
        <row r="101">
          <cell r="A101">
            <v>95</v>
          </cell>
        </row>
        <row r="102">
          <cell r="A102">
            <v>96</v>
          </cell>
        </row>
        <row r="103">
          <cell r="A103">
            <v>97</v>
          </cell>
        </row>
        <row r="104">
          <cell r="A104">
            <v>98</v>
          </cell>
        </row>
        <row r="105">
          <cell r="A105">
            <v>99</v>
          </cell>
        </row>
        <row r="106">
          <cell r="A106">
            <v>100</v>
          </cell>
        </row>
        <row r="107">
          <cell r="A107">
            <v>101</v>
          </cell>
        </row>
        <row r="108">
          <cell r="A108">
            <v>102</v>
          </cell>
        </row>
        <row r="109">
          <cell r="A109">
            <v>103</v>
          </cell>
        </row>
        <row r="110">
          <cell r="A110">
            <v>104</v>
          </cell>
        </row>
        <row r="111">
          <cell r="A111">
            <v>105</v>
          </cell>
        </row>
        <row r="112">
          <cell r="A112">
            <v>106</v>
          </cell>
        </row>
        <row r="113">
          <cell r="A113">
            <v>107</v>
          </cell>
        </row>
        <row r="114">
          <cell r="A114">
            <v>108</v>
          </cell>
        </row>
        <row r="115">
          <cell r="A115">
            <v>109</v>
          </cell>
        </row>
        <row r="116">
          <cell r="A116">
            <v>110</v>
          </cell>
        </row>
        <row r="117">
          <cell r="A117">
            <v>111</v>
          </cell>
        </row>
        <row r="118">
          <cell r="A118">
            <v>112</v>
          </cell>
        </row>
        <row r="119">
          <cell r="A119">
            <v>113</v>
          </cell>
        </row>
        <row r="120">
          <cell r="A120">
            <v>114</v>
          </cell>
        </row>
        <row r="121">
          <cell r="A121">
            <v>115</v>
          </cell>
        </row>
        <row r="122">
          <cell r="A122">
            <v>116</v>
          </cell>
        </row>
        <row r="123">
          <cell r="A123">
            <v>117</v>
          </cell>
        </row>
        <row r="124">
          <cell r="A124">
            <v>118</v>
          </cell>
        </row>
        <row r="125">
          <cell r="A125">
            <v>119</v>
          </cell>
        </row>
        <row r="126">
          <cell r="A126">
            <v>120</v>
          </cell>
        </row>
        <row r="127">
          <cell r="A127">
            <v>121</v>
          </cell>
        </row>
        <row r="128">
          <cell r="A128">
            <v>122</v>
          </cell>
        </row>
      </sheetData>
      <sheetData sheetId="2"/>
      <sheetData sheetId="3"/>
      <sheetData sheetId="4"/>
      <sheetData sheetId="5">
        <row r="7">
          <cell r="A7">
            <v>1</v>
          </cell>
          <cell r="C7" t="str">
            <v>Vrbetić</v>
          </cell>
          <cell r="D7" t="str">
            <v>Eva</v>
          </cell>
          <cell r="E7" t="str">
            <v>KOČEV</v>
          </cell>
          <cell r="J7">
            <v>1</v>
          </cell>
        </row>
        <row r="8">
          <cell r="A8">
            <v>2</v>
          </cell>
          <cell r="C8" t="str">
            <v>Abramović</v>
          </cell>
          <cell r="D8" t="str">
            <v>Alina</v>
          </cell>
          <cell r="E8" t="str">
            <v>KOČEV</v>
          </cell>
          <cell r="J8">
            <v>2</v>
          </cell>
        </row>
        <row r="9">
          <cell r="A9">
            <v>3</v>
          </cell>
          <cell r="C9" t="str">
            <v>Ajanović</v>
          </cell>
          <cell r="D9" t="str">
            <v>Lana</v>
          </cell>
          <cell r="E9" t="str">
            <v>ŠD_LTA</v>
          </cell>
          <cell r="J9">
            <v>3</v>
          </cell>
        </row>
        <row r="10">
          <cell r="A10">
            <v>4</v>
          </cell>
          <cell r="C10" t="str">
            <v>Zorzut</v>
          </cell>
          <cell r="D10" t="str">
            <v>Ema</v>
          </cell>
          <cell r="E10" t="str">
            <v>N.GOR</v>
          </cell>
          <cell r="J10">
            <v>4</v>
          </cell>
        </row>
        <row r="11">
          <cell r="A11">
            <v>5</v>
          </cell>
          <cell r="C11" t="str">
            <v>Gracar</v>
          </cell>
          <cell r="D11" t="str">
            <v>Lucija</v>
          </cell>
          <cell r="E11" t="str">
            <v>ŠD_LTA</v>
          </cell>
          <cell r="J11">
            <v>5</v>
          </cell>
        </row>
        <row r="12">
          <cell r="A12">
            <v>6</v>
          </cell>
          <cell r="C12" t="str">
            <v>Baier</v>
          </cell>
          <cell r="D12" t="str">
            <v>Nikolina</v>
          </cell>
          <cell r="E12" t="str">
            <v>BR-MB</v>
          </cell>
        </row>
        <row r="13">
          <cell r="A13">
            <v>7</v>
          </cell>
          <cell r="C13" t="str">
            <v>Bengez</v>
          </cell>
          <cell r="D13" t="str">
            <v>Milla</v>
          </cell>
          <cell r="E13" t="str">
            <v>OL-LJ</v>
          </cell>
        </row>
        <row r="14">
          <cell r="A14">
            <v>8</v>
          </cell>
          <cell r="C14" t="str">
            <v>Dabizljevic</v>
          </cell>
          <cell r="D14" t="str">
            <v>Ela</v>
          </cell>
          <cell r="E14" t="str">
            <v>TKNET</v>
          </cell>
        </row>
        <row r="15">
          <cell r="A15">
            <v>9</v>
          </cell>
          <cell r="C15" t="str">
            <v>Dina</v>
          </cell>
          <cell r="D15" t="str">
            <v>Efremov</v>
          </cell>
          <cell r="E15" t="str">
            <v>BR-MB</v>
          </cell>
        </row>
        <row r="16">
          <cell r="A16">
            <v>10</v>
          </cell>
          <cell r="C16" t="str">
            <v>Gartner</v>
          </cell>
          <cell r="D16" t="str">
            <v>Lili Iva</v>
          </cell>
          <cell r="E16" t="str">
            <v>OL-LJ</v>
          </cell>
        </row>
        <row r="17">
          <cell r="A17">
            <v>11</v>
          </cell>
          <cell r="C17" t="str">
            <v>Gracheva</v>
          </cell>
          <cell r="D17" t="str">
            <v>Maria</v>
          </cell>
          <cell r="E17" t="str">
            <v>ŠD_LTA</v>
          </cell>
        </row>
        <row r="18">
          <cell r="A18">
            <v>12</v>
          </cell>
          <cell r="C18" t="str">
            <v>Jeromen</v>
          </cell>
          <cell r="D18" t="str">
            <v>Neža</v>
          </cell>
          <cell r="E18" t="str">
            <v>MAJA</v>
          </cell>
        </row>
        <row r="19">
          <cell r="A19">
            <v>13</v>
          </cell>
          <cell r="C19" t="str">
            <v>Košir</v>
          </cell>
          <cell r="D19" t="str">
            <v>Tara</v>
          </cell>
          <cell r="E19" t="str">
            <v>BR-MB</v>
          </cell>
        </row>
        <row r="20">
          <cell r="A20">
            <v>14</v>
          </cell>
          <cell r="C20" t="str">
            <v>Marolt</v>
          </cell>
          <cell r="D20" t="str">
            <v>Lara</v>
          </cell>
          <cell r="E20" t="str">
            <v>OL-LJ</v>
          </cell>
        </row>
        <row r="21">
          <cell r="A21">
            <v>15</v>
          </cell>
          <cell r="C21" t="str">
            <v>Shevereva</v>
          </cell>
          <cell r="D21" t="str">
            <v>Emilia</v>
          </cell>
          <cell r="E21" t="str">
            <v>TKNET</v>
          </cell>
        </row>
        <row r="22">
          <cell r="A22">
            <v>16</v>
          </cell>
          <cell r="C22" t="str">
            <v>Sivac</v>
          </cell>
          <cell r="D22" t="str">
            <v>Zara</v>
          </cell>
          <cell r="E22" t="str">
            <v>MAJA</v>
          </cell>
        </row>
        <row r="23">
          <cell r="A23">
            <v>17</v>
          </cell>
          <cell r="C23" t="str">
            <v>Voje</v>
          </cell>
          <cell r="D23" t="str">
            <v>Ana Sofia</v>
          </cell>
          <cell r="E23" t="str">
            <v>MAJA</v>
          </cell>
        </row>
        <row r="24">
          <cell r="A24">
            <v>18</v>
          </cell>
        </row>
        <row r="25">
          <cell r="A25">
            <v>19</v>
          </cell>
        </row>
        <row r="26">
          <cell r="A26">
            <v>20</v>
          </cell>
        </row>
        <row r="27">
          <cell r="A27">
            <v>21</v>
          </cell>
        </row>
        <row r="28">
          <cell r="A28">
            <v>22</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row r="39">
          <cell r="A39">
            <v>33</v>
          </cell>
        </row>
        <row r="40">
          <cell r="A40">
            <v>34</v>
          </cell>
        </row>
        <row r="41">
          <cell r="A41">
            <v>35</v>
          </cell>
        </row>
        <row r="42">
          <cell r="A42">
            <v>36</v>
          </cell>
        </row>
        <row r="43">
          <cell r="A43">
            <v>37</v>
          </cell>
        </row>
        <row r="44">
          <cell r="A44">
            <v>38</v>
          </cell>
        </row>
        <row r="45">
          <cell r="A45">
            <v>39</v>
          </cell>
        </row>
        <row r="46">
          <cell r="A46">
            <v>40</v>
          </cell>
        </row>
        <row r="47">
          <cell r="A47">
            <v>41</v>
          </cell>
        </row>
        <row r="48">
          <cell r="A48">
            <v>42</v>
          </cell>
        </row>
        <row r="49">
          <cell r="A49">
            <v>43</v>
          </cell>
        </row>
        <row r="50">
          <cell r="A50">
            <v>44</v>
          </cell>
        </row>
        <row r="51">
          <cell r="A51">
            <v>45</v>
          </cell>
        </row>
        <row r="52">
          <cell r="A52">
            <v>46</v>
          </cell>
        </row>
        <row r="53">
          <cell r="A53">
            <v>47</v>
          </cell>
        </row>
        <row r="54">
          <cell r="A54">
            <v>48</v>
          </cell>
        </row>
        <row r="55">
          <cell r="A55">
            <v>49</v>
          </cell>
        </row>
        <row r="56">
          <cell r="A56">
            <v>50</v>
          </cell>
        </row>
        <row r="57">
          <cell r="A57">
            <v>51</v>
          </cell>
        </row>
        <row r="58">
          <cell r="A58">
            <v>52</v>
          </cell>
        </row>
        <row r="59">
          <cell r="A59">
            <v>53</v>
          </cell>
        </row>
        <row r="60">
          <cell r="A60">
            <v>54</v>
          </cell>
        </row>
        <row r="61">
          <cell r="A61">
            <v>55</v>
          </cell>
        </row>
        <row r="62">
          <cell r="A62">
            <v>56</v>
          </cell>
        </row>
        <row r="63">
          <cell r="A63">
            <v>57</v>
          </cell>
        </row>
        <row r="64">
          <cell r="A64">
            <v>58</v>
          </cell>
        </row>
        <row r="65">
          <cell r="A65">
            <v>59</v>
          </cell>
        </row>
        <row r="66">
          <cell r="A66">
            <v>60</v>
          </cell>
        </row>
        <row r="67">
          <cell r="A67">
            <v>61</v>
          </cell>
        </row>
        <row r="68">
          <cell r="A68">
            <v>62</v>
          </cell>
        </row>
        <row r="69">
          <cell r="A69">
            <v>63</v>
          </cell>
        </row>
        <row r="70">
          <cell r="A70">
            <v>64</v>
          </cell>
        </row>
        <row r="71">
          <cell r="A71">
            <v>65</v>
          </cell>
        </row>
        <row r="72">
          <cell r="A72">
            <v>66</v>
          </cell>
        </row>
        <row r="73">
          <cell r="A73">
            <v>67</v>
          </cell>
        </row>
        <row r="74">
          <cell r="A74">
            <v>68</v>
          </cell>
        </row>
        <row r="75">
          <cell r="A75">
            <v>69</v>
          </cell>
        </row>
        <row r="76">
          <cell r="A76">
            <v>70</v>
          </cell>
        </row>
        <row r="77">
          <cell r="A77">
            <v>71</v>
          </cell>
        </row>
        <row r="78">
          <cell r="A78">
            <v>72</v>
          </cell>
        </row>
        <row r="79">
          <cell r="A79">
            <v>73</v>
          </cell>
        </row>
        <row r="80">
          <cell r="A80">
            <v>74</v>
          </cell>
        </row>
        <row r="81">
          <cell r="A81">
            <v>75</v>
          </cell>
        </row>
        <row r="82">
          <cell r="A82">
            <v>76</v>
          </cell>
        </row>
        <row r="83">
          <cell r="A83">
            <v>77</v>
          </cell>
        </row>
        <row r="84">
          <cell r="A84">
            <v>78</v>
          </cell>
        </row>
        <row r="85">
          <cell r="A85">
            <v>79</v>
          </cell>
        </row>
        <row r="86">
          <cell r="A86">
            <v>80</v>
          </cell>
        </row>
        <row r="87">
          <cell r="A87">
            <v>81</v>
          </cell>
        </row>
        <row r="88">
          <cell r="A88">
            <v>82</v>
          </cell>
        </row>
        <row r="89">
          <cell r="A89">
            <v>83</v>
          </cell>
        </row>
        <row r="90">
          <cell r="A90">
            <v>84</v>
          </cell>
        </row>
        <row r="91">
          <cell r="A91">
            <v>85</v>
          </cell>
        </row>
        <row r="92">
          <cell r="A92">
            <v>86</v>
          </cell>
        </row>
        <row r="93">
          <cell r="A93">
            <v>87</v>
          </cell>
        </row>
        <row r="94">
          <cell r="A94">
            <v>88</v>
          </cell>
        </row>
        <row r="95">
          <cell r="A95">
            <v>89</v>
          </cell>
        </row>
        <row r="96">
          <cell r="A96">
            <v>90</v>
          </cell>
        </row>
        <row r="97">
          <cell r="A97">
            <v>91</v>
          </cell>
        </row>
        <row r="98">
          <cell r="A98">
            <v>92</v>
          </cell>
        </row>
        <row r="99">
          <cell r="A99">
            <v>93</v>
          </cell>
        </row>
        <row r="100">
          <cell r="A100">
            <v>94</v>
          </cell>
        </row>
        <row r="101">
          <cell r="A101">
            <v>95</v>
          </cell>
        </row>
        <row r="102">
          <cell r="A102">
            <v>96</v>
          </cell>
        </row>
        <row r="103">
          <cell r="A103">
            <v>97</v>
          </cell>
        </row>
        <row r="104">
          <cell r="A104">
            <v>98</v>
          </cell>
        </row>
        <row r="105">
          <cell r="A105">
            <v>99</v>
          </cell>
        </row>
        <row r="106">
          <cell r="A106">
            <v>100</v>
          </cell>
        </row>
        <row r="107">
          <cell r="A107">
            <v>101</v>
          </cell>
        </row>
        <row r="108">
          <cell r="A108">
            <v>102</v>
          </cell>
        </row>
        <row r="109">
          <cell r="A109">
            <v>103</v>
          </cell>
        </row>
        <row r="110">
          <cell r="A110">
            <v>104</v>
          </cell>
        </row>
        <row r="111">
          <cell r="A111">
            <v>105</v>
          </cell>
        </row>
        <row r="112">
          <cell r="A112">
            <v>106</v>
          </cell>
        </row>
        <row r="113">
          <cell r="A113">
            <v>107</v>
          </cell>
        </row>
        <row r="114">
          <cell r="A114">
            <v>108</v>
          </cell>
        </row>
        <row r="115">
          <cell r="A115">
            <v>109</v>
          </cell>
        </row>
        <row r="116">
          <cell r="A116">
            <v>110</v>
          </cell>
        </row>
        <row r="117">
          <cell r="A117">
            <v>111</v>
          </cell>
        </row>
        <row r="118">
          <cell r="A118">
            <v>112</v>
          </cell>
        </row>
        <row r="119">
          <cell r="A119">
            <v>113</v>
          </cell>
        </row>
        <row r="120">
          <cell r="A120">
            <v>114</v>
          </cell>
        </row>
        <row r="121">
          <cell r="A121">
            <v>115</v>
          </cell>
        </row>
        <row r="122">
          <cell r="A122">
            <v>116</v>
          </cell>
        </row>
        <row r="123">
          <cell r="A123">
            <v>117</v>
          </cell>
        </row>
        <row r="124">
          <cell r="A124">
            <v>118</v>
          </cell>
        </row>
        <row r="125">
          <cell r="A125">
            <v>119</v>
          </cell>
        </row>
        <row r="126">
          <cell r="A126">
            <v>120</v>
          </cell>
        </row>
        <row r="127">
          <cell r="A127">
            <v>121</v>
          </cell>
        </row>
        <row r="128">
          <cell r="A128">
            <v>122</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8.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E071D-FE04-4257-B9E0-58F42BD88EDA}">
  <dimension ref="A1:M37"/>
  <sheetViews>
    <sheetView tabSelected="1" workbookViewId="0">
      <selection activeCell="H23" sqref="H23"/>
    </sheetView>
  </sheetViews>
  <sheetFormatPr defaultColWidth="10.44140625" defaultRowHeight="13.2" x14ac:dyDescent="0.25"/>
  <cols>
    <col min="1" max="1" width="10.44140625" style="211" customWidth="1"/>
    <col min="2" max="2" width="11.44140625" style="211" customWidth="1"/>
    <col min="3" max="3" width="10.5546875" style="211" customWidth="1"/>
    <col min="4" max="4" width="10.44140625" style="211" customWidth="1"/>
    <col min="5" max="5" width="3.6640625" style="211" customWidth="1"/>
    <col min="6" max="6" width="9.33203125" style="211" customWidth="1"/>
    <col min="7" max="7" width="8.44140625" style="211" customWidth="1"/>
    <col min="8" max="8" width="8.109375" style="211" customWidth="1"/>
    <col min="9" max="9" width="13.44140625" style="211" customWidth="1"/>
    <col min="10" max="10" width="13.88671875" style="211" customWidth="1"/>
    <col min="11" max="11" width="12.5546875" style="211" customWidth="1"/>
    <col min="12" max="12" width="11.88671875" style="211" customWidth="1"/>
    <col min="13" max="13" width="13.109375" style="211" customWidth="1"/>
    <col min="14" max="252" width="9.109375" style="211" customWidth="1"/>
    <col min="253" max="253" width="9.33203125" style="211" customWidth="1"/>
    <col min="254" max="254" width="11.44140625" style="211" customWidth="1"/>
    <col min="255" max="255" width="10.5546875" style="211" customWidth="1"/>
    <col min="256" max="16384" width="10.44140625" style="211"/>
  </cols>
  <sheetData>
    <row r="1" spans="1:13" ht="21" x14ac:dyDescent="0.3">
      <c r="A1" s="208"/>
      <c r="B1" s="208"/>
      <c r="C1" s="209"/>
      <c r="D1" s="293"/>
      <c r="E1" s="210" t="s">
        <v>222</v>
      </c>
      <c r="F1" s="212"/>
      <c r="G1" s="213"/>
      <c r="H1" s="215"/>
      <c r="I1" s="215"/>
      <c r="J1" s="216"/>
      <c r="K1" s="216" t="s">
        <v>33</v>
      </c>
      <c r="L1" s="212"/>
      <c r="M1" s="216"/>
    </row>
    <row r="2" spans="1:13" ht="17.399999999999999" x14ac:dyDescent="0.3">
      <c r="A2" s="208"/>
      <c r="B2" s="208"/>
      <c r="C2" s="209"/>
      <c r="D2" s="295"/>
      <c r="E2" s="296"/>
      <c r="F2" s="297"/>
      <c r="G2" s="369" t="s">
        <v>388</v>
      </c>
      <c r="H2" s="298"/>
      <c r="I2" s="299"/>
      <c r="J2" s="218"/>
      <c r="K2" s="219"/>
      <c r="L2" s="219"/>
      <c r="M2" s="218"/>
    </row>
    <row r="3" spans="1:13" x14ac:dyDescent="0.25">
      <c r="A3" s="300"/>
      <c r="B3" s="300"/>
      <c r="C3" s="301"/>
      <c r="D3" s="302"/>
      <c r="E3" s="302"/>
      <c r="F3" s="303"/>
      <c r="G3" s="302"/>
      <c r="H3" s="303"/>
      <c r="I3" s="302"/>
      <c r="J3" s="304"/>
      <c r="K3" s="303"/>
      <c r="L3" s="305" t="s">
        <v>36</v>
      </c>
    </row>
    <row r="4" spans="1:13" ht="13.8" thickBot="1" x14ac:dyDescent="0.3">
      <c r="A4" s="306"/>
      <c r="B4" s="306"/>
      <c r="C4" s="307"/>
      <c r="D4" s="308"/>
      <c r="E4" s="308"/>
      <c r="F4" s="310" t="s">
        <v>276</v>
      </c>
      <c r="G4" s="310"/>
      <c r="H4" s="311"/>
      <c r="I4" s="312"/>
      <c r="J4" s="313"/>
      <c r="K4" s="314"/>
      <c r="L4" s="315" t="s">
        <v>37</v>
      </c>
      <c r="M4" s="316"/>
    </row>
    <row r="5" spans="1:13" x14ac:dyDescent="0.25">
      <c r="A5" s="208"/>
      <c r="B5" s="208"/>
      <c r="C5" s="209"/>
      <c r="D5" s="220"/>
      <c r="E5" s="221"/>
      <c r="F5" s="220"/>
      <c r="G5" s="220"/>
      <c r="H5" s="220"/>
      <c r="I5" s="208"/>
      <c r="J5" s="208"/>
      <c r="K5" s="208"/>
      <c r="L5" s="208"/>
    </row>
    <row r="6" spans="1:13" ht="14.1" customHeight="1" x14ac:dyDescent="0.25">
      <c r="A6" s="208"/>
      <c r="B6" s="220"/>
      <c r="C6" s="223"/>
      <c r="D6" s="224"/>
      <c r="E6" s="317">
        <v>1</v>
      </c>
      <c r="F6" s="370" t="s">
        <v>389</v>
      </c>
      <c r="G6" s="370" t="s">
        <v>390</v>
      </c>
      <c r="H6" s="370" t="s">
        <v>359</v>
      </c>
      <c r="I6" s="223"/>
      <c r="J6" s="223"/>
      <c r="K6" s="223"/>
      <c r="L6" s="208"/>
    </row>
    <row r="7" spans="1:13" ht="14.1" customHeight="1" x14ac:dyDescent="0.25">
      <c r="A7" s="227"/>
      <c r="B7" s="228"/>
      <c r="C7" s="229"/>
      <c r="D7" s="230"/>
      <c r="E7" s="319"/>
      <c r="F7" s="371"/>
      <c r="G7" s="371"/>
      <c r="H7" s="372"/>
      <c r="I7" s="398" t="s">
        <v>389</v>
      </c>
      <c r="J7" s="228"/>
      <c r="K7" s="228"/>
      <c r="L7" s="227"/>
    </row>
    <row r="8" spans="1:13" ht="14.1" customHeight="1" x14ac:dyDescent="0.3">
      <c r="A8" s="227"/>
      <c r="B8" s="228"/>
      <c r="C8" s="233"/>
      <c r="D8" s="228"/>
      <c r="E8" s="322" t="s">
        <v>227</v>
      </c>
      <c r="F8" s="323" t="s">
        <v>71</v>
      </c>
      <c r="G8" s="323"/>
      <c r="H8" s="324"/>
      <c r="I8" s="235"/>
      <c r="J8" s="236"/>
      <c r="K8" s="237"/>
      <c r="L8" s="227"/>
    </row>
    <row r="9" spans="1:13" ht="14.1" customHeight="1" x14ac:dyDescent="0.25">
      <c r="A9" s="227"/>
      <c r="B9" s="228"/>
      <c r="C9" s="376" t="s">
        <v>392</v>
      </c>
      <c r="D9" s="238"/>
      <c r="E9" s="325"/>
      <c r="F9" s="227"/>
      <c r="G9" s="373"/>
      <c r="H9" s="374"/>
      <c r="I9" s="240"/>
      <c r="J9" s="398" t="s">
        <v>389</v>
      </c>
      <c r="K9" s="237"/>
      <c r="L9" s="227"/>
    </row>
    <row r="10" spans="1:13" ht="14.1" customHeight="1" x14ac:dyDescent="0.25">
      <c r="A10" s="227"/>
      <c r="B10" s="241"/>
      <c r="C10" s="242"/>
      <c r="D10" s="228"/>
      <c r="E10" s="325" t="s">
        <v>231</v>
      </c>
      <c r="F10" s="370" t="s">
        <v>391</v>
      </c>
      <c r="G10" s="370" t="s">
        <v>225</v>
      </c>
      <c r="H10" s="370" t="s">
        <v>115</v>
      </c>
      <c r="I10" s="235"/>
      <c r="J10" s="245" t="s">
        <v>416</v>
      </c>
      <c r="K10" s="236"/>
      <c r="L10" s="227"/>
    </row>
    <row r="11" spans="1:13" ht="14.1" customHeight="1" x14ac:dyDescent="0.25">
      <c r="A11" s="227"/>
      <c r="B11" s="241"/>
      <c r="C11" s="233"/>
      <c r="D11" s="376" t="s">
        <v>392</v>
      </c>
      <c r="E11" s="329"/>
      <c r="F11" s="375"/>
      <c r="G11" s="371"/>
      <c r="H11" s="372"/>
      <c r="I11" s="370" t="s">
        <v>391</v>
      </c>
      <c r="J11" s="251"/>
      <c r="K11" s="237"/>
      <c r="L11" s="227"/>
    </row>
    <row r="12" spans="1:13" ht="14.1" customHeight="1" x14ac:dyDescent="0.25">
      <c r="A12" s="227"/>
      <c r="B12" s="241"/>
      <c r="C12" s="229"/>
      <c r="D12" s="228"/>
      <c r="E12" s="331" t="s">
        <v>234</v>
      </c>
      <c r="F12" s="376" t="s">
        <v>392</v>
      </c>
      <c r="G12" s="376" t="s">
        <v>393</v>
      </c>
      <c r="H12" s="377" t="s">
        <v>118</v>
      </c>
      <c r="I12" s="287" t="s">
        <v>417</v>
      </c>
      <c r="J12" s="240"/>
      <c r="K12" s="237"/>
      <c r="L12" s="227"/>
    </row>
    <row r="13" spans="1:13" ht="14.1" customHeight="1" x14ac:dyDescent="0.25">
      <c r="A13" s="402"/>
      <c r="B13" s="377" t="s">
        <v>399</v>
      </c>
      <c r="C13" s="257"/>
      <c r="D13" s="228"/>
      <c r="E13" s="325"/>
      <c r="F13" s="373"/>
      <c r="G13" s="373"/>
      <c r="H13" s="374"/>
      <c r="I13" s="235"/>
      <c r="J13" s="240"/>
      <c r="K13" s="398" t="s">
        <v>389</v>
      </c>
      <c r="L13" s="227"/>
    </row>
    <row r="14" spans="1:13" ht="14.1" customHeight="1" x14ac:dyDescent="0.25">
      <c r="A14" s="259"/>
      <c r="B14" s="233" t="s">
        <v>415</v>
      </c>
      <c r="C14" s="229"/>
      <c r="D14" s="228"/>
      <c r="E14" s="325" t="s">
        <v>237</v>
      </c>
      <c r="F14" s="370" t="s">
        <v>394</v>
      </c>
      <c r="G14" s="370" t="s">
        <v>395</v>
      </c>
      <c r="H14" s="370" t="s">
        <v>396</v>
      </c>
      <c r="I14" s="235"/>
      <c r="J14" s="240"/>
      <c r="K14" s="262" t="s">
        <v>415</v>
      </c>
      <c r="L14" s="227"/>
    </row>
    <row r="15" spans="1:13" ht="14.1" customHeight="1" x14ac:dyDescent="0.25">
      <c r="A15" s="259"/>
      <c r="B15" s="233"/>
      <c r="C15" s="229"/>
      <c r="D15" s="376" t="s">
        <v>397</v>
      </c>
      <c r="E15" s="319"/>
      <c r="F15" s="371"/>
      <c r="G15" s="371"/>
      <c r="H15" s="372"/>
      <c r="I15" s="370" t="s">
        <v>394</v>
      </c>
      <c r="J15" s="240"/>
      <c r="K15" s="240"/>
      <c r="L15" s="227"/>
    </row>
    <row r="16" spans="1:13" ht="14.1" customHeight="1" x14ac:dyDescent="0.25">
      <c r="A16" s="259"/>
      <c r="B16" s="233"/>
      <c r="C16" s="233"/>
      <c r="D16" s="229"/>
      <c r="E16" s="322" t="s">
        <v>241</v>
      </c>
      <c r="F16" s="376" t="s">
        <v>397</v>
      </c>
      <c r="G16" s="376" t="s">
        <v>398</v>
      </c>
      <c r="H16" s="377" t="s">
        <v>368</v>
      </c>
      <c r="I16" s="262" t="s">
        <v>417</v>
      </c>
      <c r="J16" s="251"/>
      <c r="K16" s="240"/>
      <c r="L16" s="227"/>
    </row>
    <row r="17" spans="1:12" ht="14.1" customHeight="1" x14ac:dyDescent="0.25">
      <c r="A17" s="259"/>
      <c r="B17" s="233"/>
      <c r="C17" s="399" t="s">
        <v>399</v>
      </c>
      <c r="D17" s="257"/>
      <c r="E17" s="325"/>
      <c r="F17" s="373"/>
      <c r="G17" s="373"/>
      <c r="H17" s="374"/>
      <c r="I17" s="240"/>
      <c r="J17" s="370" t="s">
        <v>394</v>
      </c>
      <c r="K17" s="251"/>
      <c r="L17" s="227"/>
    </row>
    <row r="18" spans="1:12" ht="14.1" customHeight="1" x14ac:dyDescent="0.25">
      <c r="A18" s="259"/>
      <c r="B18" s="229"/>
      <c r="C18" s="242" t="s">
        <v>417</v>
      </c>
      <c r="D18" s="229"/>
      <c r="E18" s="325" t="s">
        <v>244</v>
      </c>
      <c r="F18" s="363" t="s">
        <v>399</v>
      </c>
      <c r="G18" s="363" t="s">
        <v>400</v>
      </c>
      <c r="H18" s="363" t="s">
        <v>118</v>
      </c>
      <c r="I18" s="235"/>
      <c r="J18" s="245" t="s">
        <v>418</v>
      </c>
      <c r="K18" s="235"/>
      <c r="L18" s="266"/>
    </row>
    <row r="19" spans="1:12" ht="14.1" customHeight="1" thickBot="1" x14ac:dyDescent="0.3">
      <c r="A19" s="227"/>
      <c r="B19" s="267"/>
      <c r="C19" s="233"/>
      <c r="D19" s="399" t="s">
        <v>399</v>
      </c>
      <c r="E19" s="319"/>
      <c r="F19" s="371"/>
      <c r="G19" s="371"/>
      <c r="H19" s="372"/>
      <c r="I19" s="376" t="s">
        <v>401</v>
      </c>
      <c r="J19" s="267"/>
      <c r="K19" s="240"/>
      <c r="L19" s="227"/>
    </row>
    <row r="20" spans="1:12" ht="14.1" customHeight="1" thickBot="1" x14ac:dyDescent="0.3">
      <c r="A20" s="403" t="s">
        <v>403</v>
      </c>
      <c r="B20" s="388"/>
      <c r="C20" s="229"/>
      <c r="D20" s="229"/>
      <c r="E20" s="322" t="s">
        <v>250</v>
      </c>
      <c r="F20" s="376" t="s">
        <v>401</v>
      </c>
      <c r="G20" s="376" t="s">
        <v>402</v>
      </c>
      <c r="H20" s="377" t="s">
        <v>115</v>
      </c>
      <c r="I20" s="269" t="s">
        <v>415</v>
      </c>
      <c r="J20" s="229"/>
      <c r="K20" s="270"/>
      <c r="L20" s="404" t="s">
        <v>389</v>
      </c>
    </row>
    <row r="21" spans="1:12" ht="14.1" customHeight="1" thickBot="1" x14ac:dyDescent="0.3">
      <c r="A21" s="271">
        <v>41</v>
      </c>
      <c r="B21" s="272"/>
      <c r="C21" s="273"/>
      <c r="D21" s="273"/>
      <c r="E21" s="338"/>
      <c r="F21" s="373"/>
      <c r="G21" s="373"/>
      <c r="H21" s="374"/>
      <c r="I21" s="273"/>
      <c r="J21" s="273"/>
      <c r="K21" s="272"/>
      <c r="L21" s="274" t="s">
        <v>423</v>
      </c>
    </row>
    <row r="22" spans="1:12" ht="14.1" customHeight="1" x14ac:dyDescent="0.25">
      <c r="A22" s="275"/>
      <c r="B22" s="276"/>
      <c r="C22" s="273"/>
      <c r="D22" s="273"/>
      <c r="E22" s="325" t="s">
        <v>251</v>
      </c>
      <c r="F22" s="378" t="s">
        <v>403</v>
      </c>
      <c r="G22" s="378" t="s">
        <v>404</v>
      </c>
      <c r="H22" s="378" t="s">
        <v>60</v>
      </c>
      <c r="I22" s="273"/>
      <c r="J22" s="273"/>
      <c r="K22" s="273"/>
      <c r="L22" s="279"/>
    </row>
    <row r="23" spans="1:12" ht="14.1" customHeight="1" x14ac:dyDescent="0.25">
      <c r="A23" s="227"/>
      <c r="B23" s="257"/>
      <c r="C23" s="229"/>
      <c r="D23" s="401" t="s">
        <v>403</v>
      </c>
      <c r="E23" s="329"/>
      <c r="F23" s="371"/>
      <c r="G23" s="371"/>
      <c r="H23" s="372"/>
      <c r="I23" s="376" t="s">
        <v>224</v>
      </c>
      <c r="J23" s="229"/>
      <c r="K23" s="229"/>
      <c r="L23" s="281"/>
    </row>
    <row r="24" spans="1:12" ht="14.1" customHeight="1" x14ac:dyDescent="0.25">
      <c r="A24" s="259"/>
      <c r="B24" s="229"/>
      <c r="C24" s="233"/>
      <c r="D24" s="229"/>
      <c r="E24" s="322" t="s">
        <v>254</v>
      </c>
      <c r="F24" s="376" t="s">
        <v>224</v>
      </c>
      <c r="G24" s="376" t="s">
        <v>400</v>
      </c>
      <c r="H24" s="377" t="s">
        <v>226</v>
      </c>
      <c r="I24" s="262" t="s">
        <v>417</v>
      </c>
      <c r="J24" s="267"/>
      <c r="K24" s="235"/>
      <c r="L24" s="281"/>
    </row>
    <row r="25" spans="1:12" ht="14.1" customHeight="1" x14ac:dyDescent="0.25">
      <c r="A25" s="259"/>
      <c r="B25" s="229"/>
      <c r="C25" s="401" t="s">
        <v>403</v>
      </c>
      <c r="D25" s="257"/>
      <c r="E25" s="325"/>
      <c r="F25" s="227"/>
      <c r="G25" s="373"/>
      <c r="H25" s="374"/>
      <c r="I25" s="240"/>
      <c r="J25" s="370" t="s">
        <v>405</v>
      </c>
      <c r="K25" s="235"/>
      <c r="L25" s="281"/>
    </row>
    <row r="26" spans="1:12" ht="14.1" customHeight="1" x14ac:dyDescent="0.25">
      <c r="A26" s="259"/>
      <c r="B26" s="233"/>
      <c r="C26" s="242" t="s">
        <v>415</v>
      </c>
      <c r="D26" s="229"/>
      <c r="E26" s="325" t="s">
        <v>256</v>
      </c>
      <c r="F26" s="370" t="s">
        <v>405</v>
      </c>
      <c r="G26" s="370" t="s">
        <v>406</v>
      </c>
      <c r="H26" s="370" t="s">
        <v>26</v>
      </c>
      <c r="I26" s="235"/>
      <c r="J26" s="286" t="s">
        <v>415</v>
      </c>
      <c r="K26" s="240"/>
      <c r="L26" s="227"/>
    </row>
    <row r="27" spans="1:12" ht="14.1" customHeight="1" x14ac:dyDescent="0.25">
      <c r="A27" s="259"/>
      <c r="B27" s="233"/>
      <c r="C27" s="233"/>
      <c r="D27" s="379" t="s">
        <v>407</v>
      </c>
      <c r="E27" s="319"/>
      <c r="F27" s="375"/>
      <c r="G27" s="371"/>
      <c r="H27" s="372"/>
      <c r="I27" s="370" t="s">
        <v>405</v>
      </c>
      <c r="J27" s="251"/>
      <c r="K27" s="240"/>
      <c r="L27" s="227"/>
    </row>
    <row r="28" spans="1:12" ht="14.1" customHeight="1" x14ac:dyDescent="0.25">
      <c r="A28" s="259"/>
      <c r="B28" s="233"/>
      <c r="C28" s="229"/>
      <c r="D28" s="229"/>
      <c r="E28" s="322" t="s">
        <v>259</v>
      </c>
      <c r="F28" s="379" t="s">
        <v>407</v>
      </c>
      <c r="G28" s="379" t="s">
        <v>408</v>
      </c>
      <c r="H28" s="380" t="s">
        <v>375</v>
      </c>
      <c r="I28" s="287" t="s">
        <v>418</v>
      </c>
      <c r="J28" s="240"/>
      <c r="K28" s="240"/>
      <c r="L28" s="227"/>
    </row>
    <row r="29" spans="1:12" ht="14.1" customHeight="1" x14ac:dyDescent="0.25">
      <c r="A29" s="259"/>
      <c r="B29" s="401" t="s">
        <v>403</v>
      </c>
      <c r="C29" s="257"/>
      <c r="D29" s="229"/>
      <c r="E29" s="325"/>
      <c r="I29" s="235"/>
      <c r="J29" s="240"/>
      <c r="K29" s="399" t="s">
        <v>409</v>
      </c>
      <c r="L29" s="281"/>
    </row>
    <row r="30" spans="1:12" ht="14.1" customHeight="1" x14ac:dyDescent="0.25">
      <c r="A30" s="227"/>
      <c r="B30" s="233" t="s">
        <v>418</v>
      </c>
      <c r="C30" s="229"/>
      <c r="D30" s="229"/>
      <c r="E30" s="325" t="s">
        <v>262</v>
      </c>
      <c r="F30" s="363" t="s">
        <v>409</v>
      </c>
      <c r="G30" s="363" t="s">
        <v>410</v>
      </c>
      <c r="H30" s="363" t="s">
        <v>375</v>
      </c>
      <c r="I30" s="235"/>
      <c r="J30" s="240"/>
      <c r="K30" s="235" t="s">
        <v>415</v>
      </c>
      <c r="L30" s="227"/>
    </row>
    <row r="31" spans="1:12" ht="14.1" customHeight="1" x14ac:dyDescent="0.25">
      <c r="A31" s="227"/>
      <c r="B31" s="241"/>
      <c r="C31" s="229"/>
      <c r="D31" s="280"/>
      <c r="E31" s="319"/>
      <c r="F31" s="371"/>
      <c r="G31" s="371"/>
      <c r="H31" s="372"/>
      <c r="I31" s="363" t="s">
        <v>409</v>
      </c>
      <c r="J31" s="240"/>
      <c r="K31" s="237"/>
      <c r="L31" s="227"/>
    </row>
    <row r="32" spans="1:12" ht="14.1" customHeight="1" x14ac:dyDescent="0.25">
      <c r="A32" s="227"/>
      <c r="B32" s="241"/>
      <c r="C32" s="233"/>
      <c r="D32" s="229"/>
      <c r="E32" s="322" t="s">
        <v>265</v>
      </c>
      <c r="F32" s="379" t="s">
        <v>411</v>
      </c>
      <c r="G32" s="379" t="s">
        <v>412</v>
      </c>
      <c r="H32" s="380" t="s">
        <v>274</v>
      </c>
      <c r="I32" s="262" t="s">
        <v>421</v>
      </c>
      <c r="J32" s="251"/>
      <c r="K32" s="237"/>
      <c r="L32" s="227"/>
    </row>
    <row r="33" spans="1:12" ht="14.1" customHeight="1" x14ac:dyDescent="0.25">
      <c r="A33" s="227"/>
      <c r="B33" s="241"/>
      <c r="C33" s="400" t="s">
        <v>413</v>
      </c>
      <c r="D33" s="257"/>
      <c r="E33" s="325"/>
      <c r="F33" s="373"/>
      <c r="G33" s="373"/>
      <c r="H33" s="374"/>
      <c r="I33" s="240"/>
      <c r="J33" s="399" t="s">
        <v>409</v>
      </c>
      <c r="K33" s="236"/>
      <c r="L33" s="288"/>
    </row>
    <row r="34" spans="1:12" ht="14.1" customHeight="1" x14ac:dyDescent="0.3">
      <c r="A34" s="227"/>
      <c r="B34" s="228"/>
      <c r="C34" s="242"/>
      <c r="D34" s="229"/>
      <c r="E34" s="325" t="s">
        <v>268</v>
      </c>
      <c r="F34" s="323" t="s">
        <v>71</v>
      </c>
      <c r="I34" s="235"/>
      <c r="J34" s="267" t="s">
        <v>418</v>
      </c>
      <c r="K34" s="237"/>
      <c r="L34" s="288"/>
    </row>
    <row r="35" spans="1:12" ht="14.1" customHeight="1" x14ac:dyDescent="0.25">
      <c r="A35" s="227"/>
      <c r="B35" s="228"/>
      <c r="C35" s="233"/>
      <c r="D35" s="256"/>
      <c r="E35" s="319"/>
      <c r="F35" s="371"/>
      <c r="G35" s="371"/>
      <c r="H35" s="372"/>
      <c r="I35" s="400" t="s">
        <v>413</v>
      </c>
      <c r="J35" s="267"/>
      <c r="K35" s="237"/>
      <c r="L35" s="288"/>
    </row>
    <row r="36" spans="1:12" ht="14.1" customHeight="1" x14ac:dyDescent="0.25">
      <c r="A36" s="227"/>
      <c r="B36" s="228"/>
      <c r="C36" s="229"/>
      <c r="D36" s="229"/>
      <c r="E36" s="322" t="s">
        <v>271</v>
      </c>
      <c r="F36" s="400" t="s">
        <v>413</v>
      </c>
      <c r="G36" s="376" t="s">
        <v>414</v>
      </c>
      <c r="H36" s="265" t="s">
        <v>359</v>
      </c>
      <c r="I36" s="287"/>
      <c r="J36" s="237"/>
      <c r="K36" s="237"/>
      <c r="L36" s="288"/>
    </row>
    <row r="37" spans="1:12" ht="15" customHeight="1" x14ac:dyDescent="0.25">
      <c r="B37" s="208"/>
      <c r="C37" s="209"/>
      <c r="D37" s="220"/>
      <c r="E37" s="289"/>
      <c r="F37" s="220"/>
      <c r="G37" s="220"/>
      <c r="H37" s="358"/>
      <c r="I37" s="291"/>
      <c r="J37" s="291"/>
      <c r="K37" s="291"/>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C8CD7-0426-428B-B301-2A4520796DB5}">
  <sheetPr codeName="List21"/>
  <dimension ref="A1:IU213"/>
  <sheetViews>
    <sheetView showGridLines="0" showZeros="0" zoomScale="50" zoomScaleNormal="50" workbookViewId="0">
      <selection activeCell="F17" sqref="F17"/>
    </sheetView>
  </sheetViews>
  <sheetFormatPr defaultColWidth="15.33203125" defaultRowHeight="21" x14ac:dyDescent="0.4"/>
  <cols>
    <col min="1" max="1" width="7.5546875" style="80" customWidth="1"/>
    <col min="2" max="2" width="5.5546875" style="80" customWidth="1"/>
    <col min="3" max="3" width="13.6640625" style="80" customWidth="1"/>
    <col min="4" max="4" width="48.6640625" style="80" customWidth="1"/>
    <col min="5" max="5" width="24.33203125" style="80" customWidth="1"/>
    <col min="6" max="6" width="19.33203125" style="80" customWidth="1"/>
    <col min="7" max="10" width="18.5546875" style="80" customWidth="1"/>
    <col min="11" max="11" width="14.33203125" style="80" customWidth="1"/>
    <col min="12" max="12" width="16" style="80" customWidth="1"/>
    <col min="13" max="13" width="5" style="81" customWidth="1"/>
    <col min="14" max="14" width="14.44140625" style="5" hidden="1" customWidth="1"/>
    <col min="15" max="15" width="10.88671875" style="5" hidden="1" customWidth="1"/>
    <col min="16" max="16" width="24.44140625" style="5" hidden="1" customWidth="1"/>
    <col min="17" max="17" width="20.5546875" style="5" hidden="1" customWidth="1"/>
    <col min="18" max="23" width="14.5546875" style="5" hidden="1" customWidth="1"/>
    <col min="24" max="24" width="10.88671875" style="5" hidden="1" customWidth="1"/>
    <col min="25" max="25" width="24.6640625" style="5" hidden="1" customWidth="1"/>
    <col min="26" max="26" width="20.44140625" style="5" hidden="1" customWidth="1"/>
    <col min="27" max="30" width="15.33203125" style="5" hidden="1" customWidth="1"/>
    <col min="31" max="32" width="15" style="5" hidden="1" customWidth="1"/>
    <col min="33" max="34" width="15.33203125" style="5" hidden="1" customWidth="1"/>
    <col min="35" max="204" width="15.33203125" style="5" customWidth="1"/>
    <col min="205" max="205" width="3.109375" style="5" customWidth="1"/>
    <col min="206" max="16384" width="15.33203125" style="5"/>
  </cols>
  <sheetData>
    <row r="1" spans="1:255" ht="45.75" customHeight="1" x14ac:dyDescent="0.75">
      <c r="A1" s="1"/>
      <c r="B1" s="1"/>
      <c r="C1" s="1"/>
      <c r="D1" s="1"/>
      <c r="E1" s="1"/>
      <c r="F1" s="1"/>
      <c r="G1" s="1"/>
      <c r="H1" s="427" t="s">
        <v>0</v>
      </c>
      <c r="I1" s="427"/>
      <c r="J1" s="427"/>
      <c r="K1" s="427"/>
      <c r="L1" s="427"/>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ht="50.1" customHeight="1" x14ac:dyDescent="0.75">
      <c r="A2" s="1"/>
      <c r="B2" s="1"/>
      <c r="C2" s="1"/>
      <c r="D2" s="1"/>
      <c r="E2" s="1"/>
      <c r="F2" s="1"/>
      <c r="G2" s="1"/>
      <c r="H2" s="428"/>
      <c r="I2" s="7" t="s">
        <v>1</v>
      </c>
      <c r="J2" s="7"/>
      <c r="K2" s="8"/>
      <c r="L2" s="9"/>
      <c r="N2" s="3"/>
      <c r="O2" s="10" t="str">
        <f>'[4]vnos podatkov'!$A$6</f>
        <v>OP 8-11 - MINI TENIS</v>
      </c>
      <c r="P2" s="11"/>
      <c r="Q2" s="11"/>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row>
    <row r="3" spans="1:255" ht="50.1" customHeight="1" x14ac:dyDescent="0.55000000000000004">
      <c r="A3" s="1"/>
      <c r="B3" s="1"/>
      <c r="C3" s="1"/>
      <c r="D3" s="1"/>
      <c r="E3" s="1"/>
      <c r="F3" s="1"/>
      <c r="G3" s="1"/>
      <c r="H3" s="428"/>
      <c r="I3" s="12" t="s">
        <v>2</v>
      </c>
      <c r="J3" s="12"/>
      <c r="K3" s="13">
        <f>'[4]vnos podatkov'!$A$8</f>
        <v>0</v>
      </c>
      <c r="L3" s="152"/>
      <c r="N3" s="3"/>
      <c r="O3" s="14">
        <f>'[4]vnos podatkov'!$A$8</f>
        <v>0</v>
      </c>
      <c r="P3" s="14">
        <f>'[4]vnos podatkov'!$B$8</f>
        <v>0</v>
      </c>
      <c r="Q3" s="14">
        <f>'[4]vnos podatkov'!$A$10</f>
        <v>46095</v>
      </c>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row>
    <row r="4" spans="1:255" ht="50.1" customHeight="1" x14ac:dyDescent="0.75">
      <c r="A4" s="1"/>
      <c r="B4" s="1"/>
      <c r="C4" s="429" t="s">
        <v>3</v>
      </c>
      <c r="D4" s="429"/>
      <c r="E4" s="430" t="s">
        <v>4</v>
      </c>
      <c r="F4" s="430">
        <f>'[4]vnos podatkov'!$C$10</f>
        <v>0</v>
      </c>
      <c r="G4" s="431">
        <f>'[4]vnos podatkov'!$C$10</f>
        <v>0</v>
      </c>
      <c r="H4" s="431">
        <f>'[4]vnos podatkov'!$C$10</f>
        <v>0</v>
      </c>
      <c r="I4" s="17" t="s">
        <v>5</v>
      </c>
      <c r="J4" s="18"/>
      <c r="K4" s="18"/>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row>
    <row r="5" spans="1:255" ht="50.1" customHeight="1" x14ac:dyDescent="0.75">
      <c r="A5" s="1"/>
      <c r="B5" s="1"/>
      <c r="C5" s="429" t="s">
        <v>6</v>
      </c>
      <c r="D5" s="429"/>
      <c r="E5" s="430" t="str">
        <f>'[4]vnos podatkov'!$A$6</f>
        <v>OP 8-11 - MINI TENIS</v>
      </c>
      <c r="F5" s="430"/>
      <c r="G5" s="431"/>
      <c r="H5" s="431"/>
      <c r="I5" s="432" t="s">
        <v>58</v>
      </c>
      <c r="J5" s="432"/>
      <c r="K5" s="21"/>
      <c r="L5" s="15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row>
    <row r="6" spans="1:255" ht="50.1" customHeight="1" thickBot="1" x14ac:dyDescent="0.8">
      <c r="A6" s="1"/>
      <c r="B6" s="1"/>
      <c r="C6" s="15"/>
      <c r="D6" s="15"/>
      <c r="E6" s="16"/>
      <c r="F6" s="16"/>
      <c r="G6" s="16"/>
      <c r="H6" s="16"/>
      <c r="I6" s="17"/>
      <c r="J6" s="17"/>
      <c r="K6" s="21"/>
      <c r="L6" s="9"/>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row>
    <row r="7" spans="1:255" s="28" customFormat="1" ht="67.5" customHeight="1" thickBot="1" x14ac:dyDescent="0.85">
      <c r="A7" s="1"/>
      <c r="B7" s="416" t="s">
        <v>172</v>
      </c>
      <c r="C7" s="417"/>
      <c r="D7" s="418"/>
      <c r="E7" s="24"/>
      <c r="F7" s="25"/>
      <c r="G7" s="419"/>
      <c r="H7" s="419"/>
      <c r="I7" s="419"/>
      <c r="J7" s="419"/>
      <c r="K7" s="420" t="s">
        <v>9</v>
      </c>
      <c r="L7" s="420" t="s">
        <v>10</v>
      </c>
      <c r="M7" s="81"/>
      <c r="N7" s="27"/>
      <c r="O7" s="424" t="s">
        <v>11</v>
      </c>
      <c r="P7" s="425"/>
      <c r="Q7" s="425"/>
      <c r="R7" s="425"/>
      <c r="S7" s="426"/>
      <c r="T7" s="154"/>
      <c r="U7" s="154"/>
      <c r="V7" s="154"/>
      <c r="W7" s="154"/>
      <c r="X7" s="154"/>
      <c r="Y7" s="154"/>
      <c r="Z7" s="154"/>
      <c r="AA7" s="154"/>
      <c r="AB7" s="154"/>
      <c r="AC7" s="154"/>
      <c r="AD7" s="154"/>
      <c r="AE7" s="154"/>
      <c r="AF7" s="154"/>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S7" s="27"/>
      <c r="IT7" s="27"/>
      <c r="IU7" s="27"/>
    </row>
    <row r="8" spans="1:255" s="34" customFormat="1" ht="40.5" customHeight="1" x14ac:dyDescent="0.55000000000000004">
      <c r="A8" s="1"/>
      <c r="B8" s="1"/>
      <c r="C8" s="29" t="s">
        <v>12</v>
      </c>
      <c r="D8" s="29" t="s">
        <v>13</v>
      </c>
      <c r="E8" s="29" t="s">
        <v>14</v>
      </c>
      <c r="F8" s="29" t="s">
        <v>15</v>
      </c>
      <c r="G8" s="419"/>
      <c r="H8" s="419"/>
      <c r="I8" s="419"/>
      <c r="J8" s="419"/>
      <c r="K8" s="420"/>
      <c r="L8" s="420"/>
      <c r="M8" s="81"/>
      <c r="N8" s="30"/>
      <c r="O8" s="31" t="s">
        <v>12</v>
      </c>
      <c r="P8" s="31" t="s">
        <v>13</v>
      </c>
      <c r="Q8" s="31" t="s">
        <v>14</v>
      </c>
      <c r="R8" s="31" t="s">
        <v>15</v>
      </c>
      <c r="S8" s="32"/>
      <c r="T8" s="32"/>
      <c r="U8" s="32"/>
      <c r="V8" s="32"/>
      <c r="W8" s="155"/>
      <c r="X8" s="31" t="s">
        <v>12</v>
      </c>
      <c r="Y8" s="31" t="s">
        <v>13</v>
      </c>
      <c r="Z8" s="31" t="s">
        <v>14</v>
      </c>
      <c r="AA8" s="31" t="s">
        <v>15</v>
      </c>
      <c r="AB8" s="155"/>
      <c r="AC8" s="155"/>
      <c r="AD8" s="155"/>
      <c r="AE8" s="155"/>
      <c r="AF8" s="33" t="s">
        <v>16</v>
      </c>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row>
    <row r="9" spans="1:255" ht="69" customHeight="1" x14ac:dyDescent="0.5">
      <c r="A9" s="35">
        <v>4</v>
      </c>
      <c r="B9" s="36">
        <v>1</v>
      </c>
      <c r="C9" s="37" t="str">
        <f>UPPER(IF($A9="","",VLOOKUP($A9,'[4]ž round robin žrebna lista'!$A$7:$R$128,2)))</f>
        <v/>
      </c>
      <c r="D9" s="38" t="str">
        <f>UPPER(IF($A9="","",VLOOKUP($A9,'[4]ž round robin žrebna lista'!$A$7:$R$128,3)))</f>
        <v>ZORZUT</v>
      </c>
      <c r="E9" s="38" t="str">
        <f>PROPER(IF($A9="","",VLOOKUP($A9,'[4]ž round robin žrebna lista'!$A$7:$R$128,4)))</f>
        <v>Ema</v>
      </c>
      <c r="F9" s="39" t="str">
        <f>UPPER(IF($A9="","",VLOOKUP($A9,'[4]ž round robin žrebna lista'!$A$7:$R$128,5)))</f>
        <v>N.GOR</v>
      </c>
      <c r="G9" s="40"/>
      <c r="H9" s="41" t="s">
        <v>73</v>
      </c>
      <c r="I9" s="41" t="s">
        <v>175</v>
      </c>
      <c r="J9" s="41"/>
      <c r="K9" s="42">
        <v>2</v>
      </c>
      <c r="L9" s="42">
        <v>1</v>
      </c>
      <c r="M9" s="81">
        <f>IF($A9="","",VLOOKUP($A9,'[4]ž round robin žrebna lista'!$A$7:$R$128,14))</f>
        <v>0</v>
      </c>
      <c r="N9" s="4">
        <v>1</v>
      </c>
      <c r="O9" s="44" t="str">
        <f>UPPER(IF($A9="","",VLOOKUP($A9,'[4]ž round robin žrebna lista'!$A$7:$R$128,2)))</f>
        <v/>
      </c>
      <c r="P9" s="44" t="str">
        <f>UPPER(IF($A9="","",VLOOKUP($A9,'[4]ž round robin žrebna lista'!$A$7:$R$128,3)))</f>
        <v>ZORZUT</v>
      </c>
      <c r="Q9" s="44" t="str">
        <f>PROPER(IF($A9="","",VLOOKUP($A9,'[4]ž round robin žrebna lista'!$A$7:$R$128,4)))</f>
        <v>Ema</v>
      </c>
      <c r="R9" s="44" t="str">
        <f>UPPER(IF($A9="","",VLOOKUP($A9,'[4]ž round robin žrebna lista'!$A$7:$R$128,5)))</f>
        <v>N.GOR</v>
      </c>
      <c r="S9" s="156"/>
      <c r="T9" s="46"/>
      <c r="U9" s="46"/>
      <c r="V9" s="46"/>
      <c r="W9" s="4">
        <v>1</v>
      </c>
      <c r="X9" s="44" t="str">
        <f>UPPER(IF($A9="","",VLOOKUP($A9,'[4]ž round robin žrebna lista'!$A$7:$R$128,2)))</f>
        <v/>
      </c>
      <c r="Y9" s="44" t="str">
        <f>UPPER(IF($A9="","",VLOOKUP($A9,'[4]ž round robin žrebna lista'!$A$7:$R$128,3)))</f>
        <v>ZORZUT</v>
      </c>
      <c r="Z9" s="44" t="str">
        <f>PROPER(IF($A9="","",VLOOKUP($A9,'[4]ž round robin žrebna lista'!$A$7:$R$128,4)))</f>
        <v>Ema</v>
      </c>
      <c r="AA9" s="44" t="str">
        <f>UPPER(IF($A9="","",VLOOKUP($A9,'[4]ž round robin žrebna lista'!$A$7:$R$128,5)))</f>
        <v>N.GOR</v>
      </c>
      <c r="AB9" s="45"/>
      <c r="AC9" s="46" t="str">
        <f>IF(T9="","",IF(T9="1bb","1bb",IF(T9="2bb","2bb",IF(T9=1,$M10,0))))</f>
        <v/>
      </c>
      <c r="AD9" s="46" t="str">
        <f>IF(U9="","",IF(U9="1bb","1bb",IF(U9="3bb","3bb",IF(U9=1,$M11,0))))</f>
        <v/>
      </c>
      <c r="AE9" s="46" t="str">
        <f>IF(V9="","",IF(V9="1bb","1bb",IF(V9="4bb","4bb",IF(V9=1,$M12,0))))</f>
        <v/>
      </c>
      <c r="AF9" s="47">
        <f>SUM(AC9:AE9)</f>
        <v>0</v>
      </c>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row>
    <row r="10" spans="1:255" ht="69" customHeight="1" x14ac:dyDescent="0.5">
      <c r="A10" s="35">
        <v>6</v>
      </c>
      <c r="B10" s="36">
        <v>2</v>
      </c>
      <c r="C10" s="37" t="str">
        <f>UPPER(IF($A10="","",VLOOKUP($A10,'[4]ž round robin žrebna lista'!$A$7:$R$128,2)))</f>
        <v/>
      </c>
      <c r="D10" s="38" t="str">
        <f>UPPER(IF($A10="","",VLOOKUP($A10,'[4]ž round robin žrebna lista'!$A$7:$R$128,3)))</f>
        <v>BAIER</v>
      </c>
      <c r="E10" s="38" t="str">
        <f>PROPER(IF($A10="","",VLOOKUP($A10,'[4]ž round robin žrebna lista'!$A$7:$R$128,4)))</f>
        <v>Nikolina</v>
      </c>
      <c r="F10" s="39" t="str">
        <f>UPPER(IF($A10="","",VLOOKUP($A10,'[4]ž round robin žrebna lista'!$A$7:$R$128,5)))</f>
        <v>BR-MB</v>
      </c>
      <c r="G10" s="41" t="s">
        <v>78</v>
      </c>
      <c r="H10" s="40"/>
      <c r="I10" s="41" t="s">
        <v>87</v>
      </c>
      <c r="J10" s="41"/>
      <c r="K10" s="42" t="s">
        <v>132</v>
      </c>
      <c r="L10" s="42">
        <v>3</v>
      </c>
      <c r="M10" s="81">
        <f>IF($A10="","",VLOOKUP($A10,'[4]ž round robin žrebna lista'!$A$7:$R$128,14))</f>
        <v>0</v>
      </c>
      <c r="N10" s="4">
        <v>2</v>
      </c>
      <c r="O10" s="44" t="str">
        <f>UPPER(IF($A10="","",VLOOKUP($A10,'[4]ž round robin žrebna lista'!$A$7:$R$128,2)))</f>
        <v/>
      </c>
      <c r="P10" s="44" t="str">
        <f>UPPER(IF($A10="","",VLOOKUP($A10,'[4]ž round robin žrebna lista'!$A$7:$R$128,3)))</f>
        <v>BAIER</v>
      </c>
      <c r="Q10" s="44" t="str">
        <f>PROPER(IF($A10="","",VLOOKUP($A10,'[4]ž round robin žrebna lista'!$A$7:$R$128,4)))</f>
        <v>Nikolina</v>
      </c>
      <c r="R10" s="44" t="str">
        <f>UPPER(IF($A10="","",VLOOKUP($A10,'[4]ž round robin žrebna lista'!$A$7:$R$128,5)))</f>
        <v>BR-MB</v>
      </c>
      <c r="S10" s="46"/>
      <c r="T10" s="156"/>
      <c r="U10" s="46"/>
      <c r="V10" s="46"/>
      <c r="W10" s="4">
        <v>2</v>
      </c>
      <c r="X10" s="44" t="str">
        <f>UPPER(IF($A10="","",VLOOKUP($A10,'[4]ž round robin žrebna lista'!$A$7:$R$128,2)))</f>
        <v/>
      </c>
      <c r="Y10" s="44" t="str">
        <f>UPPER(IF($A10="","",VLOOKUP($A10,'[4]ž round robin žrebna lista'!$A$7:$R$128,3)))</f>
        <v>BAIER</v>
      </c>
      <c r="Z10" s="44" t="str">
        <f>PROPER(IF($A10="","",VLOOKUP($A10,'[4]ž round robin žrebna lista'!$A$7:$R$128,4)))</f>
        <v>Nikolina</v>
      </c>
      <c r="AA10" s="44" t="str">
        <f>UPPER(IF($A10="","",VLOOKUP($A10,'[4]ž round robin žrebna lista'!$A$7:$R$128,5)))</f>
        <v>BR-MB</v>
      </c>
      <c r="AB10" s="46" t="str">
        <f>IF(S10="","",IF(S10="1bb","1bb",IF(S10="2bb","2bb",IF(S10=1,0,M9))))</f>
        <v/>
      </c>
      <c r="AC10" s="45"/>
      <c r="AD10" s="46" t="str">
        <f>IF(U10="","",IF(U10="2bb","2bb",IF(U10="3bb","3bb",IF(U10=2,M11,0))))</f>
        <v/>
      </c>
      <c r="AE10" s="46" t="str">
        <f>IF(V10="","",IF(V10="2bb","2bb",IF(V10="4bb","4bb",IF(V10=2,M12,0))))</f>
        <v/>
      </c>
      <c r="AF10" s="47">
        <f>SUM(AC10:AE10)</f>
        <v>0</v>
      </c>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row>
    <row r="11" spans="1:255" ht="69" customHeight="1" x14ac:dyDescent="0.5">
      <c r="A11" s="35">
        <v>14</v>
      </c>
      <c r="B11" s="48">
        <v>3</v>
      </c>
      <c r="C11" s="37" t="str">
        <f>UPPER(IF($A11="","",VLOOKUP($A11,'[4]ž round robin žrebna lista'!$A$7:$R$128,2)))</f>
        <v/>
      </c>
      <c r="D11" s="38" t="str">
        <f>UPPER(IF($A11="","",VLOOKUP($A11,'[4]ž round robin žrebna lista'!$A$7:$R$128,3)))</f>
        <v>MAROLT</v>
      </c>
      <c r="E11" s="38" t="str">
        <f>PROPER(IF($A11="","",VLOOKUP($A11,'[4]ž round robin žrebna lista'!$A$7:$R$128,4)))</f>
        <v>Lara</v>
      </c>
      <c r="F11" s="39" t="str">
        <f>UPPER(IF($A11="","",VLOOKUP($A11,'[4]ž round robin žrebna lista'!$A$7:$R$128,5)))</f>
        <v>OL-LJ</v>
      </c>
      <c r="G11" s="41" t="s">
        <v>176</v>
      </c>
      <c r="H11" s="41" t="s">
        <v>88</v>
      </c>
      <c r="I11" s="40"/>
      <c r="J11" s="41"/>
      <c r="K11" s="42">
        <v>1</v>
      </c>
      <c r="L11" s="42">
        <v>2</v>
      </c>
      <c r="M11" s="81">
        <f>IF($A11="","",VLOOKUP($A11,'[4]ž round robin žrebna lista'!$A$7:$R$128,14))</f>
        <v>0</v>
      </c>
      <c r="N11" s="4">
        <v>3</v>
      </c>
      <c r="O11" s="44" t="str">
        <f>UPPER(IF($A11="","",VLOOKUP($A11,'[4]ž round robin žrebna lista'!$A$7:$R$128,2)))</f>
        <v/>
      </c>
      <c r="P11" s="44" t="str">
        <f>UPPER(IF($A11="","",VLOOKUP($A11,'[4]ž round robin žrebna lista'!$A$7:$R$128,3)))</f>
        <v>MAROLT</v>
      </c>
      <c r="Q11" s="44" t="str">
        <f>PROPER(IF($A11="","",VLOOKUP($A11,'[4]ž round robin žrebna lista'!$A$7:$R$128,4)))</f>
        <v>Lara</v>
      </c>
      <c r="R11" s="44" t="str">
        <f>UPPER(IF($A11="","",VLOOKUP($A11,'[4]ž round robin žrebna lista'!$A$7:$R$128,5)))</f>
        <v>OL-LJ</v>
      </c>
      <c r="S11" s="46"/>
      <c r="T11" s="46"/>
      <c r="U11" s="156"/>
      <c r="V11" s="46"/>
      <c r="W11" s="4">
        <v>3</v>
      </c>
      <c r="X11" s="44" t="str">
        <f>UPPER(IF($A11="","",VLOOKUP($A11,'[4]ž round robin žrebna lista'!$A$7:$R$128,2)))</f>
        <v/>
      </c>
      <c r="Y11" s="44" t="str">
        <f>UPPER(IF($A11="","",VLOOKUP($A11,'[4]ž round robin žrebna lista'!$A$7:$R$128,3)))</f>
        <v>MAROLT</v>
      </c>
      <c r="Z11" s="44" t="str">
        <f>PROPER(IF($A11="","",VLOOKUP($A11,'[4]ž round robin žrebna lista'!$A$7:$R$128,4)))</f>
        <v>Lara</v>
      </c>
      <c r="AA11" s="44" t="str">
        <f>UPPER(IF($A11="","",VLOOKUP($A11,'[4]ž round robin žrebna lista'!$A$7:$R$128,5)))</f>
        <v>OL-LJ</v>
      </c>
      <c r="AB11" s="46" t="str">
        <f>IF(S11="","",IF(S11="1bb","1bb",IF(S11="3bb","3bb",IF(S11=1,0,M9))))</f>
        <v/>
      </c>
      <c r="AC11" s="46" t="str">
        <f>IF(T11="","",IF(T11="2bb","2bb",IF(T11="3bb","3bb",IF(T11=2,0,M10))))</f>
        <v/>
      </c>
      <c r="AD11" s="45"/>
      <c r="AE11" s="46" t="str">
        <f>IF(V11="","",IF(V11="3bb","3bb",IF(V11="4bb","4bb",IF(V11=3,M12,0))))</f>
        <v/>
      </c>
      <c r="AF11" s="47">
        <f>SUM(AC11:AE11)</f>
        <v>0</v>
      </c>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row>
    <row r="12" spans="1:255" ht="69" customHeight="1" x14ac:dyDescent="0.5">
      <c r="A12" s="35"/>
      <c r="B12" s="36">
        <v>4</v>
      </c>
      <c r="C12" s="37" t="str">
        <f>UPPER(IF($A12="","",VLOOKUP($A12,'[4]ž round robin žrebna lista'!$A$7:$R$128,2)))</f>
        <v/>
      </c>
      <c r="D12" s="38" t="str">
        <f>UPPER(IF($A12="","",VLOOKUP($A12,'[4]ž round robin žrebna lista'!$A$7:$R$128,3)))</f>
        <v/>
      </c>
      <c r="E12" s="38" t="str">
        <f>PROPER(IF($A12="","",VLOOKUP($A12,'[4]ž round robin žrebna lista'!$A$7:$R$128,4)))</f>
        <v/>
      </c>
      <c r="F12" s="39" t="str">
        <f>UPPER(IF($A12="","",VLOOKUP($A12,'[4]ž round robin žrebna lista'!$A$7:$R$128,5)))</f>
        <v/>
      </c>
      <c r="G12" s="41"/>
      <c r="H12" s="41"/>
      <c r="I12" s="41"/>
      <c r="J12" s="40"/>
      <c r="K12" s="42"/>
      <c r="L12" s="42"/>
      <c r="M12" s="81" t="str">
        <f>IF($A12="","",VLOOKUP($A12,'[4]ž round robin žrebna lista'!$A$7:$R$128,14))</f>
        <v/>
      </c>
      <c r="N12" s="4">
        <v>4</v>
      </c>
      <c r="O12" s="44" t="str">
        <f>UPPER(IF($A12="","",VLOOKUP($A12,'[4]ž round robin žrebna lista'!$A$7:$R$128,2)))</f>
        <v/>
      </c>
      <c r="P12" s="44" t="str">
        <f>UPPER(IF($A12="","",VLOOKUP($A12,'[4]ž round robin žrebna lista'!$A$7:$R$128,3)))</f>
        <v/>
      </c>
      <c r="Q12" s="44" t="str">
        <f>PROPER(IF($A12="","",VLOOKUP($A12,'[4]ž round robin žrebna lista'!$A$7:$R$128,4)))</f>
        <v/>
      </c>
      <c r="R12" s="44" t="str">
        <f>UPPER(IF($A12="","",VLOOKUP($A12,'[4]ž round robin žrebna lista'!$A$7:$R$128,5)))</f>
        <v/>
      </c>
      <c r="S12" s="46"/>
      <c r="T12" s="46"/>
      <c r="U12" s="46"/>
      <c r="V12" s="156"/>
      <c r="W12" s="4">
        <v>4</v>
      </c>
      <c r="X12" s="44" t="str">
        <f>UPPER(IF($A12="","",VLOOKUP($A12,'[4]ž round robin žrebna lista'!$A$7:$R$128,2)))</f>
        <v/>
      </c>
      <c r="Y12" s="44" t="str">
        <f>UPPER(IF($A12="","",VLOOKUP($A12,'[4]ž round robin žrebna lista'!$A$7:$R$128,3)))</f>
        <v/>
      </c>
      <c r="Z12" s="44" t="str">
        <f>PROPER(IF($A12="","",VLOOKUP($A12,'[4]ž round robin žrebna lista'!$A$7:$R$128,4)))</f>
        <v/>
      </c>
      <c r="AA12" s="44" t="str">
        <f>UPPER(IF($A12="","",VLOOKUP($A12,'[4]ž round robin žrebna lista'!$A$7:$R$128,5)))</f>
        <v/>
      </c>
      <c r="AB12" s="46" t="str">
        <f>IF(S12="","",IF(S12="1bb","1bb",IF(S12="4bb","4bb",IF(S12=1,0,M9))))</f>
        <v/>
      </c>
      <c r="AC12" s="46" t="str">
        <f>IF(T12="","",IF(T12="2bb","2bb",IF(T12="4bb","4bb",IF(T12=2,0,M10))))</f>
        <v/>
      </c>
      <c r="AD12" s="46" t="str">
        <f>IF(U12="","",IF(U12="3bb","3bb",IF(U12="4bb","4bb",IF(U12=3,0,M11))))</f>
        <v/>
      </c>
      <c r="AE12" s="45"/>
      <c r="AF12" s="47">
        <f>SUM(AC12:AE12)</f>
        <v>0</v>
      </c>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row>
    <row r="13" spans="1:255" ht="24" customHeight="1" thickBot="1" x14ac:dyDescent="0.55000000000000004">
      <c r="A13" s="57"/>
      <c r="B13" s="58"/>
      <c r="C13" s="59"/>
      <c r="D13" s="60"/>
      <c r="E13" s="60"/>
      <c r="F13" s="61"/>
      <c r="G13" s="62"/>
      <c r="H13" s="62"/>
      <c r="I13" s="62"/>
      <c r="J13" s="63"/>
      <c r="K13" s="64"/>
      <c r="L13" s="64"/>
      <c r="N13" s="4"/>
      <c r="O13" s="11"/>
      <c r="P13" s="11"/>
      <c r="Q13" s="11"/>
      <c r="R13" s="11"/>
      <c r="S13" s="32"/>
      <c r="T13" s="32"/>
      <c r="U13" s="32"/>
      <c r="V13" s="157"/>
      <c r="W13" s="4"/>
      <c r="X13" s="11"/>
      <c r="Y13" s="11"/>
      <c r="Z13" s="11"/>
      <c r="AA13" s="11"/>
      <c r="AB13" s="32"/>
      <c r="AC13" s="32"/>
      <c r="AD13" s="32"/>
      <c r="AE13" s="56"/>
      <c r="AF13" s="31"/>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row>
    <row r="14" spans="1:255" ht="55.5" customHeight="1" thickBot="1" x14ac:dyDescent="0.85">
      <c r="A14" s="26"/>
      <c r="B14" s="416" t="s">
        <v>173</v>
      </c>
      <c r="C14" s="417"/>
      <c r="D14" s="418"/>
      <c r="E14" s="24"/>
      <c r="F14" s="25"/>
      <c r="G14" s="419"/>
      <c r="H14" s="419"/>
      <c r="I14" s="419"/>
      <c r="J14" s="419"/>
      <c r="K14" s="420" t="s">
        <v>9</v>
      </c>
      <c r="L14" s="420" t="s">
        <v>10</v>
      </c>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row>
    <row r="15" spans="1:255" s="34" customFormat="1" ht="40.5" customHeight="1" x14ac:dyDescent="0.55000000000000004">
      <c r="A15" s="26"/>
      <c r="B15" s="26"/>
      <c r="C15" s="29" t="s">
        <v>12</v>
      </c>
      <c r="D15" s="29" t="s">
        <v>13</v>
      </c>
      <c r="E15" s="65" t="s">
        <v>14</v>
      </c>
      <c r="F15" s="29" t="s">
        <v>15</v>
      </c>
      <c r="G15" s="419"/>
      <c r="H15" s="419"/>
      <c r="I15" s="419"/>
      <c r="J15" s="419"/>
      <c r="K15" s="420"/>
      <c r="L15" s="420"/>
      <c r="M15" s="81"/>
      <c r="N15" s="30"/>
      <c r="O15" s="31" t="s">
        <v>12</v>
      </c>
      <c r="P15" s="31" t="s">
        <v>13</v>
      </c>
      <c r="Q15" s="31" t="s">
        <v>14</v>
      </c>
      <c r="R15" s="31" t="s">
        <v>15</v>
      </c>
      <c r="S15" s="32"/>
      <c r="T15" s="30"/>
      <c r="U15" s="30"/>
      <c r="V15" s="30"/>
      <c r="W15" s="30"/>
      <c r="X15" s="31" t="s">
        <v>12</v>
      </c>
      <c r="Y15" s="31" t="s">
        <v>13</v>
      </c>
      <c r="Z15" s="31" t="s">
        <v>14</v>
      </c>
      <c r="AA15" s="31" t="s">
        <v>15</v>
      </c>
      <c r="AB15" s="155"/>
      <c r="AC15" s="155"/>
      <c r="AD15" s="155"/>
      <c r="AE15" s="155"/>
      <c r="AF15" s="33" t="s">
        <v>16</v>
      </c>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row>
    <row r="16" spans="1:255" ht="69" customHeight="1" x14ac:dyDescent="0.5">
      <c r="A16" s="35">
        <v>5</v>
      </c>
      <c r="B16" s="36">
        <v>1</v>
      </c>
      <c r="C16" s="37" t="str">
        <f>UPPER(IF($A16="","",VLOOKUP($A16,'[4]ž round robin žrebna lista'!$A$7:$R$128,2)))</f>
        <v/>
      </c>
      <c r="D16" s="38" t="str">
        <f>UPPER(IF($A16="","",VLOOKUP($A16,'[4]ž round robin žrebna lista'!$A$7:$R$128,3)))</f>
        <v>GRACAR</v>
      </c>
      <c r="E16" s="38" t="str">
        <f>PROPER(IF($A16="","",VLOOKUP($A16,'[4]ž round robin žrebna lista'!$A$7:$R$128,4)))</f>
        <v>Lucija</v>
      </c>
      <c r="F16" s="39" t="str">
        <f>UPPER(IF($A16="","",VLOOKUP($A16,'[4]ž round robin žrebna lista'!$A$7:$R$128,5)))</f>
        <v>ŠD_LTA</v>
      </c>
      <c r="G16" s="40"/>
      <c r="H16" s="41" t="s">
        <v>93</v>
      </c>
      <c r="I16" s="41" t="s">
        <v>83</v>
      </c>
      <c r="J16" s="41"/>
      <c r="K16" s="42">
        <v>2</v>
      </c>
      <c r="L16" s="42">
        <v>1</v>
      </c>
      <c r="M16" s="81">
        <f>IF($A16="","",VLOOKUP($A16,'[4]ž round robin žrebna lista'!$A$7:$R$128,14))</f>
        <v>0</v>
      </c>
      <c r="N16" s="4">
        <v>1</v>
      </c>
      <c r="O16" s="44" t="str">
        <f>UPPER(IF($A16="","",VLOOKUP($A16,'[4]ž round robin žrebna lista'!$A$7:$R$128,2)))</f>
        <v/>
      </c>
      <c r="P16" s="44" t="str">
        <f>UPPER(IF($A16="","",VLOOKUP($A16,'[4]ž round robin žrebna lista'!$A$7:$R$128,3)))</f>
        <v>GRACAR</v>
      </c>
      <c r="Q16" s="44" t="str">
        <f>PROPER(IF($A16="","",VLOOKUP($A16,'[4]ž round robin žrebna lista'!$A$7:$R$128,4)))</f>
        <v>Lucija</v>
      </c>
      <c r="R16" s="44" t="str">
        <f>UPPER(IF($A16="","",VLOOKUP($A16,'[4]ž round robin žrebna lista'!$A$7:$R$128,5)))</f>
        <v>ŠD_LTA</v>
      </c>
      <c r="S16" s="156"/>
      <c r="T16" s="46"/>
      <c r="U16" s="46"/>
      <c r="V16" s="46"/>
      <c r="W16" s="4">
        <v>1</v>
      </c>
      <c r="X16" s="44" t="str">
        <f>UPPER(IF($A16="","",VLOOKUP($A16,'[4]ž round robin žrebna lista'!$A$7:$R$128,2)))</f>
        <v/>
      </c>
      <c r="Y16" s="44" t="str">
        <f>UPPER(IF($A16="","",VLOOKUP($A16,'[4]ž round robin žrebna lista'!$A$7:$R$128,3)))</f>
        <v>GRACAR</v>
      </c>
      <c r="Z16" s="44" t="str">
        <f>PROPER(IF($A16="","",VLOOKUP($A16,'[4]ž round robin žrebna lista'!$A$7:$R$128,4)))</f>
        <v>Lucija</v>
      </c>
      <c r="AA16" s="44" t="str">
        <f>UPPER(IF($A16="","",VLOOKUP($A16,'[4]ž round robin žrebna lista'!$A$7:$R$128,5)))</f>
        <v>ŠD_LTA</v>
      </c>
      <c r="AB16" s="45"/>
      <c r="AC16" s="46" t="str">
        <f>IF(T16="","",IF(T16="1bb","1bb",IF(T16="2bb","2bb",IF(T16=1,$M17,0))))</f>
        <v/>
      </c>
      <c r="AD16" s="46" t="str">
        <f>IF(U16="","",IF(U16="1bb","1bb",IF(U16="3bb","3bb",IF(U16=1,$M18,0))))</f>
        <v/>
      </c>
      <c r="AE16" s="46" t="str">
        <f>IF(V16="","",IF(V16="1bb","1bb",IF(V16="4bb","4bb",IF(V16=1,$M19,0))))</f>
        <v/>
      </c>
      <c r="AF16" s="47">
        <f>SUM(AC16:AE16)</f>
        <v>0</v>
      </c>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row>
    <row r="17" spans="1:255" ht="69" customHeight="1" x14ac:dyDescent="0.5">
      <c r="A17" s="35">
        <v>7</v>
      </c>
      <c r="B17" s="36">
        <v>2</v>
      </c>
      <c r="C17" s="37" t="str">
        <f>UPPER(IF($A17="","",VLOOKUP($A17,'[4]ž round robin žrebna lista'!$A$7:$R$128,2)))</f>
        <v/>
      </c>
      <c r="D17" s="38" t="str">
        <f>UPPER(IF($A17="","",VLOOKUP($A17,'[4]ž round robin žrebna lista'!$A$7:$R$128,3)))</f>
        <v>BENGEZ</v>
      </c>
      <c r="E17" s="38" t="str">
        <f>PROPER(IF($A17="","",VLOOKUP($A17,'[4]ž round robin žrebna lista'!$A$7:$R$128,4)))</f>
        <v>Milla</v>
      </c>
      <c r="F17" s="39" t="str">
        <f>UPPER(IF($A17="","",VLOOKUP($A17,'[4]ž round robin žrebna lista'!$A$7:$R$128,5)))</f>
        <v>OL-LJ</v>
      </c>
      <c r="G17" s="41" t="s">
        <v>94</v>
      </c>
      <c r="H17" s="40"/>
      <c r="I17" s="41" t="s">
        <v>81</v>
      </c>
      <c r="J17" s="41"/>
      <c r="K17" s="42">
        <v>1</v>
      </c>
      <c r="L17" s="42">
        <v>2</v>
      </c>
      <c r="M17" s="81">
        <f>IF($A17="","",VLOOKUP($A17,'[4]ž round robin žrebna lista'!$A$7:$R$128,14))</f>
        <v>0</v>
      </c>
      <c r="N17" s="4">
        <v>2</v>
      </c>
      <c r="O17" s="44" t="str">
        <f>UPPER(IF($A17="","",VLOOKUP($A17,'[4]ž round robin žrebna lista'!$A$7:$R$128,2)))</f>
        <v/>
      </c>
      <c r="P17" s="44" t="str">
        <f>UPPER(IF($A17="","",VLOOKUP($A17,'[4]ž round robin žrebna lista'!$A$7:$R$128,3)))</f>
        <v>BENGEZ</v>
      </c>
      <c r="Q17" s="44" t="str">
        <f>PROPER(IF($A17="","",VLOOKUP($A17,'[4]ž round robin žrebna lista'!$A$7:$R$128,4)))</f>
        <v>Milla</v>
      </c>
      <c r="R17" s="44" t="str">
        <f>UPPER(IF($A17="","",VLOOKUP($A17,'[4]ž round robin žrebna lista'!$A$7:$R$128,5)))</f>
        <v>OL-LJ</v>
      </c>
      <c r="S17" s="46"/>
      <c r="T17" s="156"/>
      <c r="U17" s="46"/>
      <c r="V17" s="46"/>
      <c r="W17" s="4">
        <v>2</v>
      </c>
      <c r="X17" s="44" t="str">
        <f>UPPER(IF($A17="","",VLOOKUP($A17,'[4]ž round robin žrebna lista'!$A$7:$R$128,2)))</f>
        <v/>
      </c>
      <c r="Y17" s="44" t="str">
        <f>UPPER(IF($A17="","",VLOOKUP($A17,'[4]ž round robin žrebna lista'!$A$7:$R$128,3)))</f>
        <v>BENGEZ</v>
      </c>
      <c r="Z17" s="44" t="str">
        <f>PROPER(IF($A17="","",VLOOKUP($A17,'[4]ž round robin žrebna lista'!$A$7:$R$128,4)))</f>
        <v>Milla</v>
      </c>
      <c r="AA17" s="44" t="str">
        <f>UPPER(IF($A17="","",VLOOKUP($A17,'[4]ž round robin žrebna lista'!$A$7:$R$128,5)))</f>
        <v>OL-LJ</v>
      </c>
      <c r="AB17" s="46" t="str">
        <f>IF(S17="","",IF(S17="1bb","1bb",IF(S17="2bb","2bb",IF(S17=1,0,M16))))</f>
        <v/>
      </c>
      <c r="AC17" s="45"/>
      <c r="AD17" s="46" t="str">
        <f>IF(U17="","",IF(U17="2bb","2bb",IF(U17="3bb","3bb",IF(U17=2,M18,0))))</f>
        <v/>
      </c>
      <c r="AE17" s="46" t="str">
        <f>IF(V17="","",IF(V17="2bb","2bb",IF(V17="4bb","4bb",IF(V17=2,M19,0))))</f>
        <v/>
      </c>
      <c r="AF17" s="47">
        <f>SUM(AB17:AE17)</f>
        <v>0</v>
      </c>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row>
    <row r="18" spans="1:255" ht="69" customHeight="1" x14ac:dyDescent="0.5">
      <c r="A18" s="35">
        <v>13</v>
      </c>
      <c r="B18" s="36">
        <v>3</v>
      </c>
      <c r="C18" s="37" t="str">
        <f>UPPER(IF($A18="","",VLOOKUP($A18,'[4]ž round robin žrebna lista'!$A$7:$R$128,2)))</f>
        <v/>
      </c>
      <c r="D18" s="38" t="str">
        <f>UPPER(IF($A18="","",VLOOKUP($A18,'[4]ž round robin žrebna lista'!$A$7:$R$128,3)))</f>
        <v>KOŠIR</v>
      </c>
      <c r="E18" s="38" t="str">
        <f>PROPER(IF($A18="","",VLOOKUP($A18,'[4]ž round robin žrebna lista'!$A$7:$R$128,4)))</f>
        <v>Tara</v>
      </c>
      <c r="F18" s="39" t="str">
        <f>UPPER(IF($A18="","",VLOOKUP($A18,'[4]ž round robin žrebna lista'!$A$7:$R$128,5)))</f>
        <v>BR-MB</v>
      </c>
      <c r="G18" s="41" t="s">
        <v>82</v>
      </c>
      <c r="H18" s="41" t="s">
        <v>76</v>
      </c>
      <c r="I18" s="40"/>
      <c r="J18" s="41"/>
      <c r="K18" s="42" t="s">
        <v>132</v>
      </c>
      <c r="L18" s="42">
        <v>3</v>
      </c>
      <c r="M18" s="81">
        <f>IF($A18="","",VLOOKUP($A18,'[4]ž round robin žrebna lista'!$A$7:$R$128,14))</f>
        <v>0</v>
      </c>
      <c r="N18" s="4">
        <v>3</v>
      </c>
      <c r="O18" s="44" t="str">
        <f>UPPER(IF($A18="","",VLOOKUP($A18,'[4]ž round robin žrebna lista'!$A$7:$R$128,2)))</f>
        <v/>
      </c>
      <c r="P18" s="44" t="str">
        <f>UPPER(IF($A18="","",VLOOKUP($A18,'[4]ž round robin žrebna lista'!$A$7:$R$128,3)))</f>
        <v>KOŠIR</v>
      </c>
      <c r="Q18" s="44" t="str">
        <f>PROPER(IF($A18="","",VLOOKUP($A18,'[4]ž round robin žrebna lista'!$A$7:$R$128,4)))</f>
        <v>Tara</v>
      </c>
      <c r="R18" s="44" t="str">
        <f>UPPER(IF($A18="","",VLOOKUP($A18,'[4]ž round robin žrebna lista'!$A$7:$R$128,5)))</f>
        <v>BR-MB</v>
      </c>
      <c r="S18" s="46"/>
      <c r="T18" s="46"/>
      <c r="U18" s="156"/>
      <c r="V18" s="46"/>
      <c r="W18" s="4">
        <v>3</v>
      </c>
      <c r="X18" s="44" t="str">
        <f>UPPER(IF($A18="","",VLOOKUP($A18,'[4]ž round robin žrebna lista'!$A$7:$R$128,2)))</f>
        <v/>
      </c>
      <c r="Y18" s="44" t="str">
        <f>UPPER(IF($A18="","",VLOOKUP($A18,'[4]ž round robin žrebna lista'!$A$7:$R$128,3)))</f>
        <v>KOŠIR</v>
      </c>
      <c r="Z18" s="44" t="str">
        <f>PROPER(IF($A18="","",VLOOKUP($A18,'[4]ž round robin žrebna lista'!$A$7:$R$128,4)))</f>
        <v>Tara</v>
      </c>
      <c r="AA18" s="44" t="str">
        <f>UPPER(IF($A18="","",VLOOKUP($A18,'[4]ž round robin žrebna lista'!$A$7:$R$128,5)))</f>
        <v>BR-MB</v>
      </c>
      <c r="AB18" s="46" t="str">
        <f>IF(S18="","",IF(S18="1bb","1bb",IF(S18="3bb","3bb",IF(S18=1,0,M16))))</f>
        <v/>
      </c>
      <c r="AC18" s="46" t="str">
        <f>IF(T18="","",IF(T18="2bb","2bb",IF(T18="3bb","3bb",IF(T18=2,0,M17))))</f>
        <v/>
      </c>
      <c r="AD18" s="45"/>
      <c r="AE18" s="46" t="str">
        <f>IF(V18="","",IF(V18="3bb","3bb",IF(V18="4bb","4bb",IF(V18=3,M19,0))))</f>
        <v/>
      </c>
      <c r="AF18" s="47">
        <f>SUM(AB18:AE18)</f>
        <v>0</v>
      </c>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row>
    <row r="19" spans="1:255" ht="69" customHeight="1" x14ac:dyDescent="0.5">
      <c r="A19" s="35"/>
      <c r="B19" s="36">
        <v>4</v>
      </c>
      <c r="C19" s="37" t="str">
        <f>UPPER(IF($A19="","",VLOOKUP($A19,'[4]ž round robin žrebna lista'!$A$7:$R$128,2)))</f>
        <v/>
      </c>
      <c r="D19" s="38" t="str">
        <f>UPPER(IF($A19="","",VLOOKUP($A19,'[4]ž round robin žrebna lista'!$A$7:$R$128,3)))</f>
        <v/>
      </c>
      <c r="E19" s="38" t="str">
        <f>PROPER(IF($A19="","",VLOOKUP($A19,'[4]ž round robin žrebna lista'!$A$7:$R$128,4)))</f>
        <v/>
      </c>
      <c r="F19" s="39" t="str">
        <f>UPPER(IF($A19="","",VLOOKUP($A19,'[4]ž round robin žrebna lista'!$A$7:$R$128,5)))</f>
        <v/>
      </c>
      <c r="G19" s="41"/>
      <c r="H19" s="41"/>
      <c r="I19" s="41"/>
      <c r="J19" s="40"/>
      <c r="K19" s="42"/>
      <c r="L19" s="42"/>
      <c r="M19" s="81" t="str">
        <f>IF($A19="","",VLOOKUP($A19,'[4]ž round robin žrebna lista'!$A$7:$R$128,14))</f>
        <v/>
      </c>
      <c r="N19" s="4">
        <v>4</v>
      </c>
      <c r="O19" s="44" t="str">
        <f>UPPER(IF($A19="","",VLOOKUP($A19,'[4]ž round robin žrebna lista'!$A$7:$R$128,2)))</f>
        <v/>
      </c>
      <c r="P19" s="44" t="str">
        <f>UPPER(IF($A19="","",VLOOKUP($A19,'[4]ž round robin žrebna lista'!$A$7:$R$128,3)))</f>
        <v/>
      </c>
      <c r="Q19" s="44" t="str">
        <f>PROPER(IF($A19="","",VLOOKUP($A19,'[4]ž round robin žrebna lista'!$A$7:$R$128,4)))</f>
        <v/>
      </c>
      <c r="R19" s="44" t="str">
        <f>UPPER(IF($A19="","",VLOOKUP($A19,'[4]ž round robin žrebna lista'!$A$7:$R$128,5)))</f>
        <v/>
      </c>
      <c r="S19" s="46"/>
      <c r="T19" s="46"/>
      <c r="U19" s="46"/>
      <c r="V19" s="156"/>
      <c r="W19" s="4">
        <v>4</v>
      </c>
      <c r="X19" s="44" t="str">
        <f>UPPER(IF($A19="","",VLOOKUP($A19,'[4]ž round robin žrebna lista'!$A$7:$R$128,2)))</f>
        <v/>
      </c>
      <c r="Y19" s="44" t="str">
        <f>UPPER(IF($A19="","",VLOOKUP($A19,'[4]ž round robin žrebna lista'!$A$7:$R$128,3)))</f>
        <v/>
      </c>
      <c r="Z19" s="44" t="str">
        <f>PROPER(IF($A19="","",VLOOKUP($A19,'[4]ž round robin žrebna lista'!$A$7:$R$128,4)))</f>
        <v/>
      </c>
      <c r="AA19" s="44" t="str">
        <f>UPPER(IF($A19="","",VLOOKUP($A19,'[4]ž round robin žrebna lista'!$A$7:$R$128,5)))</f>
        <v/>
      </c>
      <c r="AB19" s="46" t="str">
        <f>IF(S19="","",IF(S19="1bb","1bb",IF(S19="4bb","4bb",IF(S19=1,0,M16))))</f>
        <v/>
      </c>
      <c r="AC19" s="46" t="str">
        <f>IF(T19="","",IF(T19="2bb","2bb",IF(T19="4bb","4bb",IF(T19=2,0,M17))))</f>
        <v/>
      </c>
      <c r="AD19" s="46" t="str">
        <f>IF(U19="","",IF(U19="3bb","3bb",IF(U19="4bb","4bb",IF(U19=3,0,M18))))</f>
        <v/>
      </c>
      <c r="AE19" s="45"/>
      <c r="AF19" s="47">
        <f>SUM(AB19:AD19)</f>
        <v>0</v>
      </c>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row>
    <row r="20" spans="1:255" ht="25.5" customHeight="1" thickBot="1" x14ac:dyDescent="0.55000000000000004">
      <c r="A20" s="57"/>
      <c r="B20" s="58"/>
      <c r="C20" s="59"/>
      <c r="D20" s="60"/>
      <c r="E20" s="60"/>
      <c r="F20" s="61"/>
      <c r="G20" s="62"/>
      <c r="H20" s="62"/>
      <c r="I20" s="62"/>
      <c r="J20" s="63"/>
      <c r="K20" s="64"/>
      <c r="L20" s="64"/>
      <c r="N20" s="4"/>
      <c r="O20" s="11"/>
      <c r="P20" s="11"/>
      <c r="Q20" s="11"/>
      <c r="R20" s="11"/>
      <c r="S20" s="32"/>
      <c r="T20" s="32"/>
      <c r="U20" s="32"/>
      <c r="V20" s="157"/>
      <c r="W20" s="4"/>
      <c r="X20" s="11"/>
      <c r="Y20" s="11"/>
      <c r="Z20" s="11"/>
      <c r="AA20" s="11"/>
      <c r="AB20" s="32"/>
      <c r="AC20" s="32"/>
      <c r="AD20" s="32"/>
      <c r="AE20" s="56"/>
      <c r="AF20" s="31"/>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row>
    <row r="21" spans="1:255" ht="49.5" customHeight="1" thickBot="1" x14ac:dyDescent="0.85">
      <c r="A21" s="1"/>
      <c r="B21" s="416"/>
      <c r="C21" s="417"/>
      <c r="D21" s="418"/>
      <c r="E21" s="24"/>
      <c r="F21" s="25"/>
      <c r="G21" s="419"/>
      <c r="H21" s="419"/>
      <c r="I21" s="419"/>
      <c r="J21" s="419"/>
      <c r="K21" s="420" t="s">
        <v>9</v>
      </c>
      <c r="L21" s="420" t="s">
        <v>10</v>
      </c>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row>
    <row r="22" spans="1:255" s="34" customFormat="1" ht="40.5" customHeight="1" x14ac:dyDescent="0.55000000000000004">
      <c r="A22" s="158"/>
      <c r="B22" s="158"/>
      <c r="C22" s="29" t="s">
        <v>12</v>
      </c>
      <c r="D22" s="29" t="s">
        <v>13</v>
      </c>
      <c r="E22" s="65" t="s">
        <v>14</v>
      </c>
      <c r="F22" s="29" t="s">
        <v>15</v>
      </c>
      <c r="G22" s="419"/>
      <c r="H22" s="419"/>
      <c r="I22" s="419"/>
      <c r="J22" s="419"/>
      <c r="K22" s="420"/>
      <c r="L22" s="420"/>
      <c r="M22" s="81"/>
      <c r="N22" s="30"/>
      <c r="O22" s="31" t="s">
        <v>12</v>
      </c>
      <c r="P22" s="31" t="s">
        <v>13</v>
      </c>
      <c r="Q22" s="31" t="s">
        <v>14</v>
      </c>
      <c r="R22" s="31" t="s">
        <v>15</v>
      </c>
      <c r="S22" s="32"/>
      <c r="T22" s="30"/>
      <c r="U22" s="30"/>
      <c r="V22" s="30"/>
      <c r="W22" s="30"/>
      <c r="X22" s="31" t="s">
        <v>12</v>
      </c>
      <c r="Y22" s="31" t="s">
        <v>13</v>
      </c>
      <c r="Z22" s="31" t="s">
        <v>14</v>
      </c>
      <c r="AA22" s="31" t="s">
        <v>15</v>
      </c>
      <c r="AB22" s="155"/>
      <c r="AC22" s="155"/>
      <c r="AD22" s="155"/>
      <c r="AE22" s="155"/>
      <c r="AF22" s="33" t="s">
        <v>16</v>
      </c>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row>
    <row r="23" spans="1:255" ht="69" customHeight="1" x14ac:dyDescent="0.5">
      <c r="A23" s="35"/>
      <c r="B23" s="36">
        <v>1</v>
      </c>
      <c r="C23" s="37" t="str">
        <f>UPPER(IF($A23="","",VLOOKUP($A23,'[4]ž round robin žrebna lista'!$A$7:$R$128,2)))</f>
        <v/>
      </c>
      <c r="D23" s="38" t="str">
        <f>UPPER(IF($A23="","",VLOOKUP($A23,'[4]ž round robin žrebna lista'!$A$7:$R$128,3)))</f>
        <v/>
      </c>
      <c r="E23" s="38" t="str">
        <f>PROPER(IF($A23="","",VLOOKUP($A23,'[4]ž round robin žrebna lista'!$A$7:$R$128,4)))</f>
        <v/>
      </c>
      <c r="F23" s="39" t="str">
        <f>UPPER(IF($A23="","",VLOOKUP($A23,'[4]ž round robin žrebna lista'!$A$7:$R$128,5)))</f>
        <v/>
      </c>
      <c r="G23" s="40"/>
      <c r="H23" s="41"/>
      <c r="I23" s="41"/>
      <c r="J23" s="41"/>
      <c r="K23" s="42"/>
      <c r="L23" s="42"/>
      <c r="M23" s="81" t="str">
        <f>IF($A23="","",VLOOKUP($A23,'[4]ž round robin žrebna lista'!$A$7:$R$128,14))</f>
        <v/>
      </c>
      <c r="N23" s="4">
        <v>1</v>
      </c>
      <c r="O23" s="44" t="str">
        <f>UPPER(IF($A23="","",VLOOKUP($A23,'[4]ž round robin žrebna lista'!$A$7:$R$128,2)))</f>
        <v/>
      </c>
      <c r="P23" s="44" t="str">
        <f>UPPER(IF($A23="","",VLOOKUP($A23,'[4]ž round robin žrebna lista'!$A$7:$R$128,3)))</f>
        <v/>
      </c>
      <c r="Q23" s="44" t="str">
        <f>PROPER(IF($A23="","",VLOOKUP($A23,'[4]ž round robin žrebna lista'!$A$7:$R$128,4)))</f>
        <v/>
      </c>
      <c r="R23" s="44" t="str">
        <f>UPPER(IF($A23="","",VLOOKUP($A23,'[4]ž round robin žrebna lista'!$A$7:$R$128,5)))</f>
        <v/>
      </c>
      <c r="S23" s="156"/>
      <c r="T23" s="46"/>
      <c r="U23" s="46"/>
      <c r="V23" s="46"/>
      <c r="W23" s="4">
        <v>1</v>
      </c>
      <c r="X23" s="44" t="str">
        <f>UPPER(IF($A23="","",VLOOKUP($A23,'[4]ž round robin žrebna lista'!$A$7:$R$128,2)))</f>
        <v/>
      </c>
      <c r="Y23" s="44" t="str">
        <f>UPPER(IF($A23="","",VLOOKUP($A23,'[4]ž round robin žrebna lista'!$A$7:$R$128,3)))</f>
        <v/>
      </c>
      <c r="Z23" s="44" t="str">
        <f>PROPER(IF($A23="","",VLOOKUP($A23,'[4]ž round robin žrebna lista'!$A$7:$R$128,4)))</f>
        <v/>
      </c>
      <c r="AA23" s="44" t="str">
        <f>UPPER(IF($A23="","",VLOOKUP($A23,'[4]ž round robin žrebna lista'!$A$7:$R$128,5)))</f>
        <v/>
      </c>
      <c r="AB23" s="45"/>
      <c r="AC23" s="46" t="str">
        <f>IF(T23="","",IF(T23="1bb","1bb",IF(T23="2bb","2bb",IF(T23=1,$M24,0))))</f>
        <v/>
      </c>
      <c r="AD23" s="46" t="str">
        <f>IF(U23="","",IF(U23="1bb","1bb",IF(U23="3bb","3bb",IF(U23=1,$M25,0))))</f>
        <v/>
      </c>
      <c r="AE23" s="46" t="str">
        <f>IF(V23="","",IF(V23="1bb","1bb",IF(V23="4bb","4bb",IF(V23=1,$M26,0))))</f>
        <v/>
      </c>
      <c r="AF23" s="47">
        <f>SUM(AC23:AE23)</f>
        <v>0</v>
      </c>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row>
    <row r="24" spans="1:255" ht="69" customHeight="1" x14ac:dyDescent="0.5">
      <c r="A24" s="35"/>
      <c r="B24" s="36">
        <v>2</v>
      </c>
      <c r="C24" s="37" t="str">
        <f>UPPER(IF($A24="","",VLOOKUP($A24,'[4]ž round robin žrebna lista'!$A$7:$R$128,2)))</f>
        <v/>
      </c>
      <c r="D24" s="38" t="str">
        <f>UPPER(IF($A24="","",VLOOKUP($A24,'[4]ž round robin žrebna lista'!$A$7:$R$128,3)))</f>
        <v/>
      </c>
      <c r="E24" s="38" t="str">
        <f>PROPER(IF($A24="","",VLOOKUP($A24,'[4]ž round robin žrebna lista'!$A$7:$R$128,4)))</f>
        <v/>
      </c>
      <c r="F24" s="39" t="str">
        <f>UPPER(IF($A24="","",VLOOKUP($A24,'[4]ž round robin žrebna lista'!$A$7:$R$128,5)))</f>
        <v/>
      </c>
      <c r="G24" s="41"/>
      <c r="H24" s="40"/>
      <c r="I24" s="41"/>
      <c r="J24" s="41"/>
      <c r="K24" s="42"/>
      <c r="L24" s="42"/>
      <c r="M24" s="81" t="str">
        <f>IF($A24="","",VLOOKUP($A24,'[4]ž round robin žrebna lista'!$A$7:$R$128,14))</f>
        <v/>
      </c>
      <c r="N24" s="4">
        <v>2</v>
      </c>
      <c r="O24" s="44" t="str">
        <f>UPPER(IF($A24="","",VLOOKUP($A24,'[4]ž round robin žrebna lista'!$A$7:$R$128,2)))</f>
        <v/>
      </c>
      <c r="P24" s="44" t="str">
        <f>UPPER(IF($A24="","",VLOOKUP($A24,'[4]ž round robin žrebna lista'!$A$7:$R$128,3)))</f>
        <v/>
      </c>
      <c r="Q24" s="44" t="str">
        <f>PROPER(IF($A24="","",VLOOKUP($A24,'[4]ž round robin žrebna lista'!$A$7:$R$128,4)))</f>
        <v/>
      </c>
      <c r="R24" s="44" t="str">
        <f>UPPER(IF($A24="","",VLOOKUP($A24,'[4]ž round robin žrebna lista'!$A$7:$R$128,5)))</f>
        <v/>
      </c>
      <c r="S24" s="46"/>
      <c r="T24" s="156"/>
      <c r="U24" s="46"/>
      <c r="V24" s="46"/>
      <c r="W24" s="4">
        <v>2</v>
      </c>
      <c r="X24" s="44" t="str">
        <f>UPPER(IF($A24="","",VLOOKUP($A24,'[4]ž round robin žrebna lista'!$A$7:$R$128,2)))</f>
        <v/>
      </c>
      <c r="Y24" s="44" t="str">
        <f>UPPER(IF($A24="","",VLOOKUP($A24,'[4]ž round robin žrebna lista'!$A$7:$R$128,3)))</f>
        <v/>
      </c>
      <c r="Z24" s="44" t="str">
        <f>PROPER(IF($A24="","",VLOOKUP($A24,'[4]ž round robin žrebna lista'!$A$7:$R$128,4)))</f>
        <v/>
      </c>
      <c r="AA24" s="44" t="str">
        <f>UPPER(IF($A24="","",VLOOKUP($A24,'[4]ž round robin žrebna lista'!$A$7:$R$128,5)))</f>
        <v/>
      </c>
      <c r="AB24" s="46" t="str">
        <f>IF(S24="","",IF(S24="1bb","1bb",IF(S24="2bb","2bb",IF(S24=1,0,M23))))</f>
        <v/>
      </c>
      <c r="AC24" s="45"/>
      <c r="AD24" s="46" t="str">
        <f>IF(U24="","",IF(U24="2bb","2bb",IF(U24="3bb","3bb",IF(U24=2,M25,0))))</f>
        <v/>
      </c>
      <c r="AE24" s="46" t="str">
        <f>IF(V24="","",IF(V24="2bb","2bb",IF(V24="4bb","4bb",IF(V24=2,M26,0))))</f>
        <v/>
      </c>
      <c r="AF24" s="47">
        <f>SUM(AB24:AE24)</f>
        <v>0</v>
      </c>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row>
    <row r="25" spans="1:255" ht="69" customHeight="1" x14ac:dyDescent="0.5">
      <c r="A25" s="35"/>
      <c r="B25" s="36">
        <v>3</v>
      </c>
      <c r="C25" s="37" t="str">
        <f>UPPER(IF($A25="","",VLOOKUP($A25,'[4]ž round robin žrebna lista'!$A$7:$R$128,2)))</f>
        <v/>
      </c>
      <c r="D25" s="38" t="str">
        <f>UPPER(IF($A25="","",VLOOKUP($A25,'[4]ž round robin žrebna lista'!$A$7:$R$128,3)))</f>
        <v/>
      </c>
      <c r="E25" s="38" t="str">
        <f>PROPER(IF($A25="","",VLOOKUP($A25,'[4]ž round robin žrebna lista'!$A$7:$R$128,4)))</f>
        <v/>
      </c>
      <c r="F25" s="39" t="str">
        <f>UPPER(IF($A25="","",VLOOKUP($A25,'[4]ž round robin žrebna lista'!$A$7:$R$128,5)))</f>
        <v/>
      </c>
      <c r="G25" s="41"/>
      <c r="H25" s="41"/>
      <c r="I25" s="40"/>
      <c r="J25" s="41"/>
      <c r="K25" s="42"/>
      <c r="L25" s="42"/>
      <c r="M25" s="81" t="str">
        <f>IF($A25="","",VLOOKUP($A25,'[4]ž round robin žrebna lista'!$A$7:$R$128,14))</f>
        <v/>
      </c>
      <c r="N25" s="4">
        <v>3</v>
      </c>
      <c r="O25" s="44" t="str">
        <f>UPPER(IF($A25="","",VLOOKUP($A25,'[4]ž round robin žrebna lista'!$A$7:$R$128,2)))</f>
        <v/>
      </c>
      <c r="P25" s="44" t="str">
        <f>UPPER(IF($A25="","",VLOOKUP($A25,'[4]ž round robin žrebna lista'!$A$7:$R$128,3)))</f>
        <v/>
      </c>
      <c r="Q25" s="44" t="str">
        <f>PROPER(IF($A25="","",VLOOKUP($A25,'[4]ž round robin žrebna lista'!$A$7:$R$128,4)))</f>
        <v/>
      </c>
      <c r="R25" s="44" t="str">
        <f>UPPER(IF($A25="","",VLOOKUP($A25,'[4]ž round robin žrebna lista'!$A$7:$R$128,5)))</f>
        <v/>
      </c>
      <c r="S25" s="46"/>
      <c r="T25" s="46"/>
      <c r="U25" s="156"/>
      <c r="V25" s="46"/>
      <c r="W25" s="4">
        <v>3</v>
      </c>
      <c r="X25" s="44" t="str">
        <f>UPPER(IF($A25="","",VLOOKUP($A25,'[4]ž round robin žrebna lista'!$A$7:$R$128,2)))</f>
        <v/>
      </c>
      <c r="Y25" s="44" t="str">
        <f>UPPER(IF($A25="","",VLOOKUP($A25,'[4]ž round robin žrebna lista'!$A$7:$R$128,3)))</f>
        <v/>
      </c>
      <c r="Z25" s="44" t="str">
        <f>PROPER(IF($A25="","",VLOOKUP($A25,'[4]ž round robin žrebna lista'!$A$7:$R$128,4)))</f>
        <v/>
      </c>
      <c r="AA25" s="44" t="str">
        <f>UPPER(IF($A25="","",VLOOKUP($A25,'[4]ž round robin žrebna lista'!$A$7:$R$128,5)))</f>
        <v/>
      </c>
      <c r="AB25" s="46" t="str">
        <f>IF(S25="","",IF(S25="1bb","1bb",IF(S25="3bb","3bb",IF(S25=1,0,M23))))</f>
        <v/>
      </c>
      <c r="AC25" s="46" t="str">
        <f>IF(T25="","",IF(T25="2bb","2bb",IF(T25="3bb","3bb",IF(T25=2,0,M24))))</f>
        <v/>
      </c>
      <c r="AD25" s="45"/>
      <c r="AE25" s="46" t="str">
        <f>IF(V25="","",IF(V25="3bb","3bb",IF(V25="4bb","4bb",IF(V25=3,M26,0))))</f>
        <v/>
      </c>
      <c r="AF25" s="47">
        <f>SUM(AB25:AE25)</f>
        <v>0</v>
      </c>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row>
    <row r="26" spans="1:255" ht="69" customHeight="1" x14ac:dyDescent="0.5">
      <c r="A26" s="35"/>
      <c r="B26" s="36">
        <v>4</v>
      </c>
      <c r="C26" s="37" t="str">
        <f>UPPER(IF($A26="","",VLOOKUP($A26,'[4]ž round robin žrebna lista'!$A$7:$R$128,2)))</f>
        <v/>
      </c>
      <c r="D26" s="38" t="str">
        <f>UPPER(IF($A26="","",VLOOKUP($A26,'[4]ž round robin žrebna lista'!$A$7:$R$128,3)))</f>
        <v/>
      </c>
      <c r="E26" s="38" t="str">
        <f>PROPER(IF($A26="","",VLOOKUP($A26,'[4]ž round robin žrebna lista'!$A$7:$R$128,4)))</f>
        <v/>
      </c>
      <c r="F26" s="39" t="str">
        <f>UPPER(IF($A26="","",VLOOKUP($A26,'[4]ž round robin žrebna lista'!$A$7:$R$128,5)))</f>
        <v/>
      </c>
      <c r="G26" s="41"/>
      <c r="H26" s="41"/>
      <c r="I26" s="41"/>
      <c r="J26" s="40"/>
      <c r="K26" s="42"/>
      <c r="L26" s="42"/>
      <c r="M26" s="81" t="str">
        <f>IF($A26="","",VLOOKUP($A26,'[4]ž round robin žrebna lista'!$A$7:$R$128,14))</f>
        <v/>
      </c>
      <c r="N26" s="4">
        <v>4</v>
      </c>
      <c r="O26" s="44" t="str">
        <f>UPPER(IF($A26="","",VLOOKUP($A26,'[4]ž round robin žrebna lista'!$A$7:$R$128,2)))</f>
        <v/>
      </c>
      <c r="P26" s="44" t="str">
        <f>UPPER(IF($A26="","",VLOOKUP($A26,'[4]ž round robin žrebna lista'!$A$7:$R$128,3)))</f>
        <v/>
      </c>
      <c r="Q26" s="44" t="str">
        <f>PROPER(IF($A26="","",VLOOKUP($A26,'[4]ž round robin žrebna lista'!$A$7:$R$128,4)))</f>
        <v/>
      </c>
      <c r="R26" s="44" t="str">
        <f>UPPER(IF($A26="","",VLOOKUP($A26,'[4]ž round robin žrebna lista'!$A$7:$R$128,5)))</f>
        <v/>
      </c>
      <c r="S26" s="46"/>
      <c r="T26" s="46"/>
      <c r="U26" s="46"/>
      <c r="V26" s="156"/>
      <c r="W26" s="4">
        <v>4</v>
      </c>
      <c r="X26" s="44" t="str">
        <f>UPPER(IF($A26="","",VLOOKUP($A26,'[4]ž round robin žrebna lista'!$A$7:$R$128,2)))</f>
        <v/>
      </c>
      <c r="Y26" s="44" t="str">
        <f>UPPER(IF($A26="","",VLOOKUP($A26,'[4]ž round robin žrebna lista'!$A$7:$R$128,3)))</f>
        <v/>
      </c>
      <c r="Z26" s="44" t="str">
        <f>PROPER(IF($A26="","",VLOOKUP($A26,'[4]ž round robin žrebna lista'!$A$7:$R$128,4)))</f>
        <v/>
      </c>
      <c r="AA26" s="44" t="str">
        <f>UPPER(IF($A26="","",VLOOKUP($A26,'[4]ž round robin žrebna lista'!$A$7:$R$128,5)))</f>
        <v/>
      </c>
      <c r="AB26" s="46" t="str">
        <f>IF(S26="","",IF(S26="1bb","1bb",IF(S26="4bb","4bb",IF(S26=1,0,M23))))</f>
        <v/>
      </c>
      <c r="AC26" s="46" t="str">
        <f>IF(T26="","",IF(T26="2bb","2bb",IF(T26="4bb","4bb",IF(T26=2,0,M24))))</f>
        <v/>
      </c>
      <c r="AD26" s="46" t="str">
        <f>IF(U26="","",IF(U26="3bb","3bb",IF(U26="4bb","4bb",IF(U26=3,0,M25))))</f>
        <v/>
      </c>
      <c r="AE26" s="45"/>
      <c r="AF26" s="47">
        <f>SUM(AB26:AD26)</f>
        <v>0</v>
      </c>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row>
    <row r="27" spans="1:255" ht="79.5" customHeight="1" x14ac:dyDescent="0.55000000000000004">
      <c r="A27" s="415"/>
      <c r="B27" s="415"/>
      <c r="C27" s="421"/>
      <c r="D27" s="421"/>
      <c r="E27" s="1"/>
      <c r="F27" s="67" t="s">
        <v>19</v>
      </c>
      <c r="G27" s="68"/>
      <c r="H27" s="68"/>
      <c r="I27" s="68"/>
      <c r="J27" s="69" t="s">
        <v>20</v>
      </c>
      <c r="K27" s="422"/>
      <c r="L27" s="422"/>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row>
    <row r="28" spans="1:255" s="28" customFormat="1" ht="50.1" customHeight="1" x14ac:dyDescent="0.55000000000000004">
      <c r="A28" s="415"/>
      <c r="B28" s="415"/>
      <c r="C28" s="70" t="s">
        <v>21</v>
      </c>
      <c r="D28" s="1"/>
      <c r="E28" s="1"/>
      <c r="F28" s="71" t="s">
        <v>22</v>
      </c>
      <c r="G28" s="423" t="str">
        <f>'[4]vnos podatkov'!$E$10</f>
        <v>ANJA REGENT</v>
      </c>
      <c r="H28" s="423" t="str">
        <f>'[4]vnos podatkov'!$E$10</f>
        <v>ANJA REGENT</v>
      </c>
      <c r="I28" s="423" t="str">
        <f>'[4]vnos podatkov'!$E$10</f>
        <v>ANJA REGENT</v>
      </c>
      <c r="J28" s="69" t="s">
        <v>20</v>
      </c>
      <c r="K28" s="414"/>
      <c r="L28" s="414"/>
      <c r="M28" s="81"/>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7"/>
      <c r="FI28" s="27"/>
      <c r="FJ28" s="27"/>
      <c r="FK28" s="27"/>
      <c r="FL28" s="27"/>
      <c r="FM28" s="27"/>
      <c r="FN28" s="27"/>
      <c r="FO28" s="27"/>
      <c r="FP28" s="27"/>
      <c r="FQ28" s="27"/>
      <c r="FR28" s="27"/>
      <c r="FS28" s="27"/>
      <c r="FT28" s="27"/>
      <c r="FU28" s="27"/>
      <c r="FV28" s="27"/>
      <c r="FW28" s="27"/>
      <c r="FX28" s="27"/>
      <c r="FY28" s="27"/>
      <c r="FZ28" s="27"/>
      <c r="GA28" s="27"/>
      <c r="GB28" s="27"/>
      <c r="GC28" s="27"/>
      <c r="GD28" s="27"/>
      <c r="GE28" s="27"/>
      <c r="GF28" s="27"/>
      <c r="GG28" s="27"/>
      <c r="GH28" s="27"/>
      <c r="GI28" s="27"/>
      <c r="GJ28" s="27"/>
      <c r="GK28" s="27"/>
      <c r="GL28" s="27"/>
      <c r="GM28" s="27"/>
      <c r="GN28" s="27"/>
      <c r="GO28" s="27"/>
      <c r="GP28" s="27"/>
      <c r="GQ28" s="27"/>
      <c r="GR28" s="27"/>
      <c r="GS28" s="27"/>
      <c r="GT28" s="27"/>
      <c r="GU28" s="27"/>
      <c r="GV28" s="27"/>
      <c r="GW28" s="27"/>
      <c r="GX28" s="27"/>
      <c r="GY28" s="27"/>
      <c r="GZ28" s="27"/>
      <c r="HA28" s="27"/>
      <c r="HB28" s="27"/>
      <c r="HC28" s="27"/>
      <c r="HD28" s="27"/>
      <c r="HE28" s="27"/>
      <c r="HF28" s="27"/>
      <c r="HG28" s="27"/>
      <c r="HH28" s="27"/>
      <c r="HI28" s="27"/>
      <c r="HJ28" s="27"/>
      <c r="HK28" s="27"/>
      <c r="HL28" s="27"/>
      <c r="HM28" s="27"/>
      <c r="HN28" s="27"/>
      <c r="HO28" s="27"/>
      <c r="HP28" s="27"/>
      <c r="HQ28" s="27"/>
      <c r="HR28" s="27"/>
      <c r="HS28" s="27"/>
      <c r="HT28" s="27"/>
      <c r="HU28" s="27"/>
      <c r="HV28" s="27"/>
      <c r="HW28" s="27"/>
      <c r="HX28" s="27"/>
      <c r="HY28" s="27"/>
      <c r="HZ28" s="27"/>
      <c r="IA28" s="27"/>
      <c r="IB28" s="27"/>
      <c r="IC28" s="27"/>
      <c r="ID28" s="27"/>
      <c r="IE28" s="27"/>
      <c r="IF28" s="27"/>
      <c r="IG28" s="27"/>
      <c r="IH28" s="27"/>
      <c r="II28" s="27"/>
      <c r="IJ28" s="27"/>
      <c r="IK28" s="27"/>
      <c r="IL28" s="27"/>
      <c r="IM28" s="27"/>
      <c r="IN28" s="27"/>
      <c r="IO28" s="27"/>
      <c r="IP28" s="27"/>
      <c r="IQ28" s="27"/>
      <c r="IR28" s="27"/>
      <c r="IS28" s="27"/>
      <c r="IT28" s="27"/>
      <c r="IU28" s="27"/>
    </row>
    <row r="29" spans="1:255" ht="50.1" customHeight="1" x14ac:dyDescent="0.55000000000000004">
      <c r="A29" s="415"/>
      <c r="B29" s="415"/>
      <c r="C29" s="73" t="s">
        <v>23</v>
      </c>
      <c r="D29" s="1"/>
      <c r="E29" s="1"/>
      <c r="F29" s="67" t="s">
        <v>63</v>
      </c>
      <c r="G29" s="423"/>
      <c r="H29" s="423"/>
      <c r="I29" s="423"/>
      <c r="J29" s="69" t="s">
        <v>20</v>
      </c>
      <c r="K29" s="414"/>
      <c r="L29" s="414"/>
    </row>
    <row r="30" spans="1:255" x14ac:dyDescent="0.4">
      <c r="A30" s="415"/>
      <c r="B30" s="415"/>
      <c r="C30" s="415"/>
      <c r="D30" s="415"/>
      <c r="E30" s="415"/>
      <c r="F30" s="415"/>
      <c r="G30" s="415"/>
      <c r="H30" s="415"/>
      <c r="I30" s="415"/>
      <c r="J30" s="415"/>
      <c r="K30" s="415"/>
      <c r="L30" s="41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c r="EO30" s="75"/>
      <c r="EP30" s="75"/>
      <c r="EQ30" s="75"/>
      <c r="ER30" s="75"/>
      <c r="ES30" s="75"/>
      <c r="ET30" s="75"/>
      <c r="EU30" s="75"/>
      <c r="EV30" s="75"/>
      <c r="EW30" s="75"/>
      <c r="EX30" s="75"/>
      <c r="EY30" s="75"/>
      <c r="EZ30" s="75"/>
      <c r="FA30" s="75"/>
      <c r="FB30" s="75"/>
      <c r="FC30" s="75"/>
      <c r="FD30" s="75"/>
      <c r="FE30" s="75"/>
      <c r="FF30" s="75"/>
      <c r="FG30" s="75"/>
      <c r="FH30" s="75"/>
      <c r="FI30" s="75"/>
      <c r="FJ30" s="75"/>
      <c r="FK30" s="75"/>
      <c r="FL30" s="75"/>
      <c r="FM30" s="75"/>
      <c r="FN30" s="75"/>
      <c r="FO30" s="75"/>
      <c r="FP30" s="75"/>
      <c r="FQ30" s="75"/>
      <c r="FR30" s="75"/>
      <c r="FS30" s="75"/>
      <c r="FT30" s="75"/>
      <c r="FU30" s="75"/>
      <c r="FV30" s="75"/>
      <c r="FW30" s="75"/>
      <c r="FX30" s="75"/>
      <c r="FY30" s="75"/>
      <c r="FZ30" s="75"/>
      <c r="GA30" s="75"/>
      <c r="GB30" s="75"/>
      <c r="GC30" s="75"/>
      <c r="GD30" s="75"/>
      <c r="GE30" s="75"/>
      <c r="GF30" s="75"/>
      <c r="GG30" s="75"/>
      <c r="GH30" s="75"/>
      <c r="GI30" s="75"/>
      <c r="GJ30" s="75"/>
      <c r="GK30" s="75"/>
      <c r="GL30" s="75"/>
      <c r="GM30" s="75"/>
      <c r="GN30" s="75"/>
      <c r="GO30" s="75"/>
      <c r="GP30" s="75"/>
      <c r="GQ30" s="75"/>
      <c r="GR30" s="75"/>
      <c r="GS30" s="75"/>
      <c r="GT30" s="75"/>
      <c r="GU30" s="75"/>
      <c r="GV30" s="75"/>
      <c r="GW30" s="75"/>
      <c r="GX30" s="75"/>
      <c r="GY30" s="75"/>
      <c r="GZ30" s="75"/>
      <c r="HA30" s="75"/>
      <c r="HB30" s="75"/>
      <c r="HC30" s="75"/>
      <c r="HD30" s="75"/>
      <c r="HE30" s="75"/>
      <c r="HF30" s="75"/>
      <c r="HG30" s="75"/>
      <c r="HH30" s="75"/>
      <c r="HI30" s="75"/>
      <c r="HJ30" s="75"/>
      <c r="HK30" s="75"/>
      <c r="HL30" s="75"/>
      <c r="HM30" s="75"/>
      <c r="HN30" s="75"/>
      <c r="HO30" s="75"/>
      <c r="HP30" s="75"/>
      <c r="HQ30" s="75"/>
      <c r="HR30" s="75"/>
      <c r="HS30" s="75"/>
      <c r="HT30" s="75"/>
      <c r="HU30" s="75"/>
      <c r="HV30" s="75"/>
      <c r="HW30" s="75"/>
      <c r="HX30" s="75"/>
      <c r="HY30" s="75"/>
      <c r="HZ30" s="75"/>
      <c r="IA30" s="75"/>
      <c r="IB30" s="75"/>
      <c r="IC30" s="75"/>
      <c r="ID30" s="75"/>
      <c r="IE30" s="75"/>
      <c r="IF30" s="75"/>
      <c r="IG30" s="75"/>
      <c r="IH30" s="75"/>
      <c r="II30" s="75"/>
      <c r="IJ30" s="75"/>
      <c r="IK30" s="75"/>
      <c r="IL30" s="75"/>
      <c r="IM30" s="75"/>
      <c r="IN30" s="75"/>
      <c r="IO30" s="75"/>
      <c r="IP30" s="75"/>
      <c r="IQ30" s="75"/>
      <c r="IR30" s="75"/>
      <c r="IS30" s="75"/>
      <c r="IT30" s="75"/>
      <c r="IU30" s="75"/>
    </row>
    <row r="31" spans="1:255" s="28" customFormat="1" ht="30.6" x14ac:dyDescent="0.55000000000000004">
      <c r="A31" s="70"/>
      <c r="B31" s="70"/>
      <c r="C31" s="70"/>
      <c r="D31" s="70"/>
      <c r="E31" s="70"/>
      <c r="F31" s="5"/>
      <c r="G31" s="70"/>
      <c r="H31" s="70"/>
      <c r="I31" s="70"/>
      <c r="J31" s="70"/>
      <c r="K31" s="70"/>
      <c r="L31" s="70"/>
      <c r="M31" s="159"/>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c r="HH31" s="27"/>
      <c r="HI31" s="27"/>
      <c r="HJ31" s="27"/>
      <c r="HK31" s="27"/>
      <c r="HL31" s="27"/>
      <c r="HM31" s="27"/>
      <c r="HN31" s="27"/>
      <c r="HO31" s="27"/>
      <c r="HP31" s="27"/>
      <c r="HQ31" s="27"/>
      <c r="HR31" s="27"/>
      <c r="HS31" s="27"/>
      <c r="HT31" s="27"/>
      <c r="HU31" s="27"/>
      <c r="HV31" s="27"/>
      <c r="HW31" s="27"/>
      <c r="HX31" s="27"/>
      <c r="HY31" s="27"/>
      <c r="HZ31" s="27"/>
      <c r="IA31" s="27"/>
      <c r="IB31" s="27"/>
      <c r="IC31" s="27"/>
      <c r="ID31" s="27"/>
      <c r="IE31" s="27"/>
      <c r="IF31" s="27"/>
      <c r="IG31" s="27"/>
      <c r="IH31" s="27"/>
      <c r="II31" s="27"/>
      <c r="IJ31" s="27"/>
      <c r="IK31" s="27"/>
      <c r="IL31" s="27"/>
      <c r="IM31" s="27"/>
      <c r="IN31" s="27"/>
      <c r="IO31" s="27"/>
      <c r="IP31" s="27"/>
      <c r="IQ31" s="27"/>
      <c r="IR31" s="27"/>
      <c r="IS31" s="27"/>
      <c r="IT31" s="27"/>
      <c r="IU31" s="27"/>
    </row>
    <row r="32" spans="1:255" x14ac:dyDescent="0.4">
      <c r="A32" s="6"/>
      <c r="B32" s="78"/>
      <c r="C32" s="78"/>
      <c r="D32" s="78"/>
      <c r="E32" s="78"/>
      <c r="F32" s="78"/>
      <c r="G32" s="78"/>
      <c r="H32" s="78"/>
      <c r="I32" s="78"/>
      <c r="J32" s="78"/>
      <c r="K32" s="78"/>
      <c r="L32" s="78"/>
      <c r="M32" s="159"/>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c r="EO32" s="75"/>
      <c r="EP32" s="75"/>
      <c r="EQ32" s="75"/>
      <c r="ER32" s="75"/>
      <c r="ES32" s="75"/>
      <c r="ET32" s="75"/>
      <c r="EU32" s="75"/>
      <c r="EV32" s="75"/>
      <c r="EW32" s="75"/>
      <c r="EX32" s="75"/>
      <c r="EY32" s="75"/>
      <c r="EZ32" s="75"/>
      <c r="FA32" s="75"/>
      <c r="FB32" s="75"/>
      <c r="FC32" s="75"/>
      <c r="FD32" s="75"/>
      <c r="FE32" s="75"/>
      <c r="FF32" s="75"/>
      <c r="FG32" s="75"/>
      <c r="FH32" s="75"/>
      <c r="FI32" s="75"/>
      <c r="FJ32" s="75"/>
      <c r="FK32" s="75"/>
      <c r="FL32" s="75"/>
      <c r="FM32" s="75"/>
      <c r="FN32" s="75"/>
      <c r="FO32" s="75"/>
      <c r="FP32" s="75"/>
      <c r="FQ32" s="75"/>
      <c r="FR32" s="75"/>
      <c r="FS32" s="75"/>
      <c r="FT32" s="75"/>
      <c r="FU32" s="75"/>
      <c r="FV32" s="75"/>
      <c r="FW32" s="75"/>
      <c r="FX32" s="75"/>
      <c r="FY32" s="75"/>
      <c r="FZ32" s="75"/>
      <c r="GA32" s="75"/>
      <c r="GB32" s="75"/>
      <c r="GC32" s="75"/>
      <c r="GD32" s="75"/>
      <c r="GE32" s="75"/>
      <c r="GF32" s="75"/>
      <c r="GG32" s="75"/>
      <c r="GH32" s="75"/>
      <c r="GI32" s="75"/>
      <c r="GJ32" s="75"/>
      <c r="GK32" s="75"/>
      <c r="GL32" s="75"/>
      <c r="GM32" s="75"/>
      <c r="GN32" s="75"/>
      <c r="GO32" s="75"/>
      <c r="GP32" s="75"/>
      <c r="GQ32" s="75"/>
      <c r="GR32" s="75"/>
      <c r="GS32" s="75"/>
      <c r="GT32" s="75"/>
      <c r="GU32" s="75"/>
      <c r="GV32" s="75"/>
      <c r="GW32" s="75"/>
      <c r="GX32" s="75"/>
      <c r="GY32" s="75"/>
      <c r="GZ32" s="75"/>
      <c r="HA32" s="75"/>
      <c r="HB32" s="75"/>
      <c r="HC32" s="75"/>
      <c r="HD32" s="75"/>
      <c r="HE32" s="75"/>
      <c r="HF32" s="75"/>
      <c r="HG32" s="75"/>
      <c r="HH32" s="75"/>
      <c r="HI32" s="75"/>
      <c r="HJ32" s="75"/>
      <c r="HK32" s="75"/>
      <c r="HL32" s="75"/>
      <c r="HM32" s="75"/>
      <c r="HN32" s="75"/>
      <c r="HO32" s="75"/>
      <c r="HP32" s="75"/>
      <c r="HQ32" s="75"/>
      <c r="HR32" s="75"/>
      <c r="HS32" s="75"/>
      <c r="HT32" s="75"/>
      <c r="HU32" s="75"/>
      <c r="HV32" s="75"/>
      <c r="HW32" s="75"/>
      <c r="HX32" s="75"/>
      <c r="HY32" s="75"/>
      <c r="HZ32" s="75"/>
      <c r="IA32" s="75"/>
      <c r="IB32" s="75"/>
      <c r="IC32" s="75"/>
      <c r="ID32" s="75"/>
      <c r="IE32" s="75"/>
      <c r="IF32" s="75"/>
      <c r="IG32" s="75"/>
      <c r="IH32" s="75"/>
      <c r="II32" s="75"/>
      <c r="IJ32" s="75"/>
      <c r="IK32" s="75"/>
      <c r="IL32" s="75"/>
      <c r="IM32" s="75"/>
      <c r="IN32" s="75"/>
      <c r="IO32" s="75"/>
      <c r="IP32" s="75"/>
      <c r="IQ32" s="75"/>
      <c r="IR32" s="75"/>
      <c r="IS32" s="75"/>
      <c r="IT32" s="75"/>
      <c r="IU32" s="75"/>
    </row>
    <row r="33" spans="10:255" x14ac:dyDescent="0.4">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row>
    <row r="34" spans="10:255" x14ac:dyDescent="0.4">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row>
    <row r="35" spans="10:255" ht="30" x14ac:dyDescent="0.5">
      <c r="J35" s="82"/>
      <c r="K35" s="82"/>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row>
    <row r="36" spans="10:255" ht="30" x14ac:dyDescent="0.5">
      <c r="J36" s="82"/>
      <c r="K36" s="82"/>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row>
    <row r="37" spans="10:255" ht="30" x14ac:dyDescent="0.5">
      <c r="J37" s="82"/>
      <c r="K37" s="82"/>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row>
    <row r="38" spans="10:255" ht="30" x14ac:dyDescent="0.5">
      <c r="J38" s="82"/>
      <c r="K38" s="82"/>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row>
    <row r="39" spans="10:255" ht="30" x14ac:dyDescent="0.5">
      <c r="J39" s="82"/>
      <c r="K39" s="82"/>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row>
    <row r="40" spans="10:255" ht="30" x14ac:dyDescent="0.5">
      <c r="J40" s="82"/>
      <c r="K40" s="82"/>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row>
    <row r="41" spans="10:255" ht="30" x14ac:dyDescent="0.5">
      <c r="J41" s="82"/>
      <c r="K41" s="82"/>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row>
    <row r="42" spans="10:255" ht="30" x14ac:dyDescent="0.5">
      <c r="J42" s="82"/>
      <c r="K42" s="82"/>
      <c r="N42" s="83"/>
      <c r="O42" s="83"/>
      <c r="P42" s="83"/>
      <c r="Q42" s="83"/>
      <c r="R42" s="83"/>
      <c r="S42" s="83"/>
      <c r="T42" s="83"/>
    </row>
    <row r="43" spans="10:255" ht="30" x14ac:dyDescent="0.5">
      <c r="J43" s="82"/>
      <c r="K43" s="82"/>
      <c r="N43" s="83"/>
      <c r="O43" s="83"/>
      <c r="P43" s="83"/>
      <c r="Q43" s="83"/>
      <c r="R43" s="83"/>
      <c r="S43" s="83"/>
      <c r="T43" s="83"/>
    </row>
    <row r="44" spans="10:255" ht="30" x14ac:dyDescent="0.5">
      <c r="J44" s="82"/>
      <c r="K44" s="82"/>
      <c r="N44" s="83"/>
      <c r="O44" s="83"/>
      <c r="P44" s="83"/>
      <c r="Q44" s="83"/>
      <c r="R44" s="83"/>
      <c r="S44" s="83"/>
      <c r="T44" s="83"/>
    </row>
    <row r="45" spans="10:255" ht="30" x14ac:dyDescent="0.5">
      <c r="J45" s="82"/>
      <c r="K45" s="82"/>
      <c r="N45" s="83"/>
      <c r="O45" s="83"/>
      <c r="P45" s="83"/>
      <c r="Q45" s="83"/>
      <c r="R45" s="83"/>
      <c r="S45" s="83"/>
      <c r="T45" s="83"/>
    </row>
    <row r="46" spans="10:255" ht="30" x14ac:dyDescent="0.5">
      <c r="J46" s="82"/>
      <c r="K46" s="82"/>
      <c r="N46" s="83"/>
      <c r="O46" s="83"/>
      <c r="P46" s="83"/>
      <c r="Q46" s="83"/>
      <c r="R46" s="83"/>
      <c r="S46" s="83"/>
      <c r="T46" s="83"/>
    </row>
    <row r="47" spans="10:255" ht="30" x14ac:dyDescent="0.5">
      <c r="J47" s="82"/>
      <c r="K47" s="82"/>
      <c r="N47" s="83"/>
      <c r="O47" s="83"/>
      <c r="P47" s="83"/>
      <c r="Q47" s="83"/>
      <c r="R47" s="83"/>
      <c r="S47" s="83"/>
      <c r="T47" s="83"/>
    </row>
    <row r="48" spans="10:255" ht="30" x14ac:dyDescent="0.5">
      <c r="J48" s="82"/>
      <c r="K48" s="82"/>
      <c r="N48" s="83"/>
      <c r="O48" s="83"/>
      <c r="P48" s="83"/>
      <c r="Q48" s="83"/>
      <c r="R48" s="83"/>
      <c r="S48" s="83"/>
      <c r="T48" s="83"/>
    </row>
    <row r="49" spans="10:20" ht="30" x14ac:dyDescent="0.5">
      <c r="J49" s="82"/>
      <c r="K49" s="82"/>
      <c r="N49" s="83"/>
      <c r="O49" s="83"/>
      <c r="P49" s="83"/>
      <c r="Q49" s="83"/>
      <c r="R49" s="83"/>
      <c r="S49" s="83"/>
      <c r="T49" s="83"/>
    </row>
    <row r="50" spans="10:20" ht="30" x14ac:dyDescent="0.5">
      <c r="J50" s="82"/>
      <c r="K50" s="82"/>
      <c r="N50" s="83"/>
      <c r="O50" s="83"/>
      <c r="P50" s="83"/>
      <c r="Q50" s="83"/>
      <c r="R50" s="83"/>
      <c r="S50" s="83"/>
      <c r="T50" s="83"/>
    </row>
    <row r="51" spans="10:20" ht="30" x14ac:dyDescent="0.5">
      <c r="J51" s="82"/>
      <c r="K51" s="82"/>
      <c r="N51" s="83"/>
      <c r="O51" s="83"/>
      <c r="P51" s="83"/>
      <c r="Q51" s="83"/>
      <c r="R51" s="83"/>
      <c r="S51" s="83"/>
      <c r="T51" s="83"/>
    </row>
    <row r="52" spans="10:20" ht="30" x14ac:dyDescent="0.5">
      <c r="J52" s="82"/>
      <c r="K52" s="82"/>
      <c r="N52" s="83"/>
      <c r="O52" s="83"/>
      <c r="P52" s="83"/>
      <c r="Q52" s="83"/>
      <c r="R52" s="83"/>
      <c r="S52" s="83"/>
      <c r="T52" s="83"/>
    </row>
    <row r="53" spans="10:20" ht="30" x14ac:dyDescent="0.5">
      <c r="J53" s="82"/>
      <c r="K53" s="82"/>
      <c r="N53" s="83"/>
      <c r="O53" s="83"/>
      <c r="P53" s="83"/>
      <c r="Q53" s="83"/>
      <c r="R53" s="83"/>
      <c r="S53" s="83"/>
      <c r="T53" s="83"/>
    </row>
    <row r="54" spans="10:20" ht="30" x14ac:dyDescent="0.5">
      <c r="J54" s="82"/>
      <c r="K54" s="82"/>
      <c r="N54" s="83"/>
      <c r="O54" s="83"/>
      <c r="P54" s="83"/>
      <c r="Q54" s="83"/>
      <c r="R54" s="83"/>
      <c r="S54" s="83"/>
      <c r="T54" s="83"/>
    </row>
    <row r="55" spans="10:20" ht="30" x14ac:dyDescent="0.5">
      <c r="J55" s="82"/>
      <c r="K55" s="82"/>
      <c r="N55" s="83"/>
      <c r="O55" s="83"/>
      <c r="P55" s="83"/>
      <c r="Q55" s="83"/>
      <c r="R55" s="83"/>
      <c r="S55" s="83"/>
      <c r="T55" s="83"/>
    </row>
    <row r="56" spans="10:20" ht="30" x14ac:dyDescent="0.5">
      <c r="J56" s="82"/>
      <c r="K56" s="82"/>
      <c r="N56" s="83"/>
      <c r="O56" s="83"/>
      <c r="P56" s="83"/>
      <c r="Q56" s="83"/>
      <c r="R56" s="83"/>
      <c r="S56" s="83"/>
      <c r="T56" s="83"/>
    </row>
    <row r="57" spans="10:20" ht="30" x14ac:dyDescent="0.5">
      <c r="J57" s="82"/>
      <c r="K57" s="82"/>
      <c r="N57" s="83"/>
      <c r="O57" s="83"/>
      <c r="P57" s="83"/>
      <c r="Q57" s="83"/>
      <c r="R57" s="83"/>
      <c r="S57" s="83"/>
      <c r="T57" s="83"/>
    </row>
    <row r="58" spans="10:20" ht="30" x14ac:dyDescent="0.5">
      <c r="J58" s="82"/>
      <c r="K58" s="82"/>
      <c r="N58" s="83"/>
      <c r="O58" s="83"/>
      <c r="P58" s="83"/>
      <c r="Q58" s="83"/>
      <c r="R58" s="83"/>
      <c r="S58" s="83"/>
      <c r="T58" s="83"/>
    </row>
    <row r="59" spans="10:20" ht="30" x14ac:dyDescent="0.5">
      <c r="J59" s="82"/>
      <c r="K59" s="82"/>
      <c r="N59" s="83"/>
      <c r="O59" s="83"/>
      <c r="P59" s="83"/>
      <c r="Q59" s="83"/>
      <c r="R59" s="83"/>
      <c r="S59" s="83"/>
      <c r="T59" s="83"/>
    </row>
    <row r="60" spans="10:20" ht="30" x14ac:dyDescent="0.5">
      <c r="J60" s="82"/>
      <c r="K60" s="82"/>
      <c r="N60" s="83"/>
      <c r="O60" s="83"/>
      <c r="P60" s="83"/>
      <c r="Q60" s="83"/>
      <c r="R60" s="83"/>
      <c r="S60" s="83"/>
      <c r="T60" s="83"/>
    </row>
    <row r="61" spans="10:20" ht="30" x14ac:dyDescent="0.5">
      <c r="J61" s="82"/>
      <c r="K61" s="82"/>
      <c r="N61" s="83"/>
      <c r="O61" s="83"/>
      <c r="P61" s="83"/>
      <c r="Q61" s="83"/>
      <c r="R61" s="83"/>
      <c r="S61" s="83"/>
      <c r="T61" s="83"/>
    </row>
    <row r="62" spans="10:20" ht="30" x14ac:dyDescent="0.5">
      <c r="J62" s="82"/>
      <c r="K62" s="82"/>
      <c r="N62" s="83"/>
      <c r="O62" s="83"/>
      <c r="P62" s="83"/>
      <c r="Q62" s="83"/>
      <c r="R62" s="83"/>
      <c r="S62" s="83"/>
      <c r="T62" s="83"/>
    </row>
    <row r="63" spans="10:20" ht="30" x14ac:dyDescent="0.5">
      <c r="J63" s="82"/>
      <c r="K63" s="82"/>
      <c r="N63" s="83"/>
      <c r="O63" s="83"/>
      <c r="P63" s="83"/>
      <c r="Q63" s="83"/>
      <c r="R63" s="83"/>
      <c r="S63" s="83"/>
      <c r="T63" s="83"/>
    </row>
    <row r="64" spans="10:20" ht="30" x14ac:dyDescent="0.5">
      <c r="J64" s="82"/>
      <c r="K64" s="82"/>
      <c r="N64" s="83"/>
      <c r="O64" s="83"/>
      <c r="P64" s="83"/>
      <c r="Q64" s="83"/>
      <c r="R64" s="83"/>
      <c r="S64" s="83"/>
      <c r="T64" s="83"/>
    </row>
    <row r="65" spans="10:20" ht="30" x14ac:dyDescent="0.5">
      <c r="J65" s="82"/>
      <c r="K65" s="82"/>
      <c r="N65" s="83"/>
      <c r="O65" s="83"/>
      <c r="P65" s="83"/>
      <c r="Q65" s="83"/>
      <c r="R65" s="83"/>
      <c r="S65" s="83"/>
      <c r="T65" s="83"/>
    </row>
    <row r="66" spans="10:20" ht="30" x14ac:dyDescent="0.5">
      <c r="J66" s="82"/>
      <c r="K66" s="82"/>
      <c r="N66" s="83"/>
      <c r="O66" s="83"/>
      <c r="P66" s="83"/>
      <c r="Q66" s="83"/>
      <c r="R66" s="83"/>
      <c r="S66" s="83"/>
      <c r="T66" s="83"/>
    </row>
    <row r="67" spans="10:20" ht="30" x14ac:dyDescent="0.5">
      <c r="J67" s="82"/>
      <c r="K67" s="82"/>
      <c r="N67" s="83"/>
      <c r="O67" s="83"/>
      <c r="P67" s="83"/>
      <c r="Q67" s="83"/>
      <c r="R67" s="83"/>
      <c r="S67" s="83"/>
      <c r="T67" s="83"/>
    </row>
    <row r="68" spans="10:20" ht="30" x14ac:dyDescent="0.5">
      <c r="J68" s="82"/>
      <c r="K68" s="82"/>
      <c r="N68" s="83"/>
      <c r="O68" s="83"/>
      <c r="P68" s="83"/>
      <c r="Q68" s="83"/>
      <c r="R68" s="83"/>
      <c r="S68" s="83"/>
      <c r="T68" s="83"/>
    </row>
    <row r="69" spans="10:20" ht="30" x14ac:dyDescent="0.5">
      <c r="J69" s="82"/>
      <c r="K69" s="82"/>
      <c r="N69" s="83"/>
      <c r="O69" s="83"/>
      <c r="P69" s="83"/>
      <c r="Q69" s="83"/>
      <c r="R69" s="83"/>
      <c r="S69" s="83"/>
      <c r="T69" s="83"/>
    </row>
    <row r="70" spans="10:20" ht="30" x14ac:dyDescent="0.5">
      <c r="J70" s="82"/>
      <c r="K70" s="82"/>
      <c r="N70" s="83"/>
      <c r="O70" s="83"/>
      <c r="P70" s="83"/>
      <c r="Q70" s="83"/>
      <c r="R70" s="83"/>
      <c r="S70" s="83"/>
      <c r="T70" s="83"/>
    </row>
    <row r="71" spans="10:20" ht="30" x14ac:dyDescent="0.5">
      <c r="J71" s="82"/>
      <c r="K71" s="82"/>
      <c r="N71" s="83"/>
      <c r="O71" s="83"/>
      <c r="P71" s="83"/>
      <c r="Q71" s="83"/>
      <c r="R71" s="83"/>
      <c r="S71" s="83"/>
      <c r="T71" s="83"/>
    </row>
    <row r="72" spans="10:20" ht="30" x14ac:dyDescent="0.5">
      <c r="J72" s="82"/>
      <c r="K72" s="82"/>
      <c r="N72" s="83"/>
      <c r="O72" s="83"/>
      <c r="P72" s="83"/>
      <c r="Q72" s="83"/>
      <c r="R72" s="83"/>
      <c r="S72" s="83"/>
      <c r="T72" s="83"/>
    </row>
    <row r="73" spans="10:20" ht="30" x14ac:dyDescent="0.5">
      <c r="J73" s="82"/>
      <c r="K73" s="82"/>
      <c r="N73" s="83"/>
      <c r="O73" s="83"/>
      <c r="P73" s="83"/>
      <c r="Q73" s="83"/>
      <c r="R73" s="83"/>
      <c r="S73" s="83"/>
      <c r="T73" s="83"/>
    </row>
    <row r="74" spans="10:20" ht="30" x14ac:dyDescent="0.5">
      <c r="J74" s="82"/>
      <c r="K74" s="82"/>
      <c r="N74" s="83"/>
      <c r="O74" s="83"/>
      <c r="P74" s="83"/>
      <c r="Q74" s="83"/>
      <c r="R74" s="83"/>
      <c r="S74" s="83"/>
      <c r="T74" s="83"/>
    </row>
    <row r="75" spans="10:20" ht="30" x14ac:dyDescent="0.5">
      <c r="J75" s="82"/>
      <c r="K75" s="82"/>
      <c r="N75" s="83"/>
      <c r="O75" s="83"/>
      <c r="P75" s="83"/>
      <c r="Q75" s="83"/>
      <c r="R75" s="83"/>
      <c r="S75" s="83"/>
      <c r="T75" s="83"/>
    </row>
    <row r="76" spans="10:20" ht="30" x14ac:dyDescent="0.5">
      <c r="J76" s="82"/>
      <c r="K76" s="82"/>
      <c r="N76" s="83"/>
      <c r="O76" s="83"/>
      <c r="P76" s="83"/>
      <c r="Q76" s="83"/>
      <c r="R76" s="83"/>
      <c r="S76" s="83"/>
      <c r="T76" s="83"/>
    </row>
    <row r="77" spans="10:20" ht="30" x14ac:dyDescent="0.5">
      <c r="J77" s="82"/>
      <c r="K77" s="82"/>
      <c r="N77" s="83"/>
      <c r="O77" s="83"/>
      <c r="P77" s="83"/>
      <c r="Q77" s="83"/>
      <c r="R77" s="83"/>
      <c r="S77" s="83"/>
      <c r="T77" s="83"/>
    </row>
    <row r="78" spans="10:20" ht="30" x14ac:dyDescent="0.5">
      <c r="J78" s="82"/>
      <c r="K78" s="82"/>
      <c r="N78" s="83"/>
      <c r="O78" s="83"/>
      <c r="P78" s="83"/>
      <c r="Q78" s="83"/>
      <c r="R78" s="83"/>
      <c r="S78" s="83"/>
      <c r="T78" s="83"/>
    </row>
    <row r="79" spans="10:20" ht="30" x14ac:dyDescent="0.5">
      <c r="J79" s="82"/>
      <c r="K79" s="82"/>
      <c r="N79" s="83"/>
      <c r="O79" s="83"/>
      <c r="P79" s="83"/>
      <c r="Q79" s="83"/>
      <c r="R79" s="83"/>
      <c r="S79" s="83"/>
      <c r="T79" s="83"/>
    </row>
    <row r="80" spans="10:20" ht="30" x14ac:dyDescent="0.5">
      <c r="J80" s="82"/>
      <c r="K80" s="82"/>
      <c r="N80" s="83"/>
      <c r="O80" s="83"/>
      <c r="P80" s="83"/>
      <c r="Q80" s="83"/>
      <c r="R80" s="83"/>
      <c r="S80" s="83"/>
      <c r="T80" s="83"/>
    </row>
    <row r="81" spans="10:20" ht="30" x14ac:dyDescent="0.5">
      <c r="J81" s="82"/>
      <c r="K81" s="82"/>
      <c r="N81" s="83"/>
      <c r="O81" s="83"/>
      <c r="P81" s="83"/>
      <c r="Q81" s="83"/>
      <c r="R81" s="83"/>
      <c r="S81" s="83"/>
      <c r="T81" s="83"/>
    </row>
    <row r="82" spans="10:20" ht="30" x14ac:dyDescent="0.5">
      <c r="J82" s="82"/>
      <c r="K82" s="82"/>
      <c r="N82" s="83"/>
      <c r="O82" s="83"/>
      <c r="P82" s="83"/>
      <c r="Q82" s="83"/>
      <c r="R82" s="83"/>
      <c r="S82" s="83"/>
      <c r="T82" s="83"/>
    </row>
    <row r="83" spans="10:20" ht="30" x14ac:dyDescent="0.5">
      <c r="J83" s="82"/>
      <c r="K83" s="85"/>
      <c r="N83" s="83"/>
      <c r="O83" s="83"/>
      <c r="P83" s="83"/>
      <c r="Q83" s="83"/>
      <c r="R83" s="83"/>
      <c r="S83" s="83"/>
      <c r="T83" s="83"/>
    </row>
    <row r="84" spans="10:20" ht="30" x14ac:dyDescent="0.5">
      <c r="J84" s="82"/>
      <c r="K84" s="82"/>
      <c r="N84" s="83"/>
      <c r="O84" s="83"/>
      <c r="P84" s="83"/>
      <c r="Q84" s="83"/>
      <c r="R84" s="83"/>
      <c r="S84" s="83"/>
      <c r="T84" s="83"/>
    </row>
    <row r="85" spans="10:20" ht="30" x14ac:dyDescent="0.5">
      <c r="J85" s="82"/>
      <c r="K85" s="82"/>
      <c r="N85" s="83"/>
      <c r="O85" s="83"/>
      <c r="P85" s="83"/>
      <c r="Q85" s="83"/>
      <c r="R85" s="83"/>
      <c r="S85" s="83"/>
      <c r="T85" s="83"/>
    </row>
    <row r="86" spans="10:20" ht="30" x14ac:dyDescent="0.5">
      <c r="J86" s="82"/>
      <c r="K86" s="82"/>
      <c r="N86" s="83"/>
      <c r="O86" s="83"/>
      <c r="P86" s="83"/>
      <c r="Q86" s="83"/>
      <c r="R86" s="83"/>
      <c r="S86" s="83"/>
      <c r="T86" s="83"/>
    </row>
    <row r="87" spans="10:20" ht="30" x14ac:dyDescent="0.5">
      <c r="J87" s="82"/>
      <c r="K87" s="82"/>
      <c r="N87" s="83"/>
      <c r="O87" s="83"/>
      <c r="P87" s="83"/>
      <c r="Q87" s="83"/>
      <c r="R87" s="83"/>
      <c r="S87" s="83"/>
      <c r="T87" s="83"/>
    </row>
    <row r="88" spans="10:20" ht="30" x14ac:dyDescent="0.5">
      <c r="J88" s="82"/>
      <c r="K88" s="82"/>
      <c r="N88" s="83"/>
      <c r="O88" s="83"/>
      <c r="P88" s="83"/>
      <c r="Q88" s="83"/>
      <c r="R88" s="83"/>
      <c r="S88" s="83"/>
      <c r="T88" s="83"/>
    </row>
    <row r="89" spans="10:20" ht="30" x14ac:dyDescent="0.5">
      <c r="J89" s="82"/>
      <c r="K89" s="82"/>
      <c r="N89" s="83"/>
      <c r="O89" s="83"/>
      <c r="P89" s="83"/>
      <c r="Q89" s="83"/>
      <c r="R89" s="83"/>
      <c r="S89" s="83"/>
      <c r="T89" s="83"/>
    </row>
    <row r="90" spans="10:20" ht="30" x14ac:dyDescent="0.5">
      <c r="J90" s="82"/>
      <c r="K90" s="82"/>
      <c r="N90" s="83"/>
      <c r="O90" s="83"/>
      <c r="P90" s="83"/>
      <c r="Q90" s="83"/>
      <c r="R90" s="83"/>
      <c r="S90" s="83"/>
      <c r="T90" s="83"/>
    </row>
    <row r="91" spans="10:20" ht="30" x14ac:dyDescent="0.5">
      <c r="J91" s="82"/>
      <c r="K91" s="82"/>
      <c r="N91" s="83"/>
      <c r="O91" s="83"/>
      <c r="P91" s="83"/>
      <c r="Q91" s="83"/>
      <c r="R91" s="83"/>
      <c r="S91" s="83"/>
      <c r="T91" s="83"/>
    </row>
    <row r="92" spans="10:20" ht="30" x14ac:dyDescent="0.5">
      <c r="J92" s="82"/>
      <c r="K92" s="82"/>
      <c r="N92" s="83"/>
      <c r="O92" s="83"/>
      <c r="P92" s="83"/>
      <c r="Q92" s="83"/>
      <c r="R92" s="83"/>
      <c r="S92" s="83"/>
      <c r="T92" s="83"/>
    </row>
    <row r="93" spans="10:20" ht="30" x14ac:dyDescent="0.5">
      <c r="J93" s="82"/>
      <c r="K93" s="82"/>
      <c r="N93" s="83"/>
      <c r="O93" s="83"/>
      <c r="P93" s="83"/>
      <c r="Q93" s="83"/>
      <c r="R93" s="83"/>
      <c r="S93" s="83"/>
      <c r="T93" s="83"/>
    </row>
    <row r="94" spans="10:20" ht="30" x14ac:dyDescent="0.5">
      <c r="J94" s="82"/>
      <c r="K94" s="82"/>
      <c r="N94" s="83"/>
      <c r="O94" s="83"/>
      <c r="P94" s="83"/>
      <c r="Q94" s="83"/>
      <c r="R94" s="83"/>
      <c r="S94" s="83"/>
      <c r="T94" s="83"/>
    </row>
    <row r="95" spans="10:20" ht="30" x14ac:dyDescent="0.5">
      <c r="J95" s="82"/>
      <c r="K95" s="82"/>
      <c r="N95" s="83"/>
      <c r="O95" s="83"/>
      <c r="P95" s="83"/>
      <c r="Q95" s="83"/>
      <c r="R95" s="83"/>
      <c r="S95" s="83"/>
      <c r="T95" s="83"/>
    </row>
    <row r="96" spans="10:20" ht="30" x14ac:dyDescent="0.5">
      <c r="J96" s="82"/>
      <c r="K96" s="82"/>
      <c r="N96" s="83"/>
      <c r="O96" s="83"/>
      <c r="P96" s="83"/>
      <c r="Q96" s="83"/>
      <c r="R96" s="83"/>
      <c r="S96" s="83"/>
      <c r="T96" s="83"/>
    </row>
    <row r="97" spans="10:20" ht="30" x14ac:dyDescent="0.5">
      <c r="J97" s="82"/>
      <c r="K97" s="82"/>
      <c r="N97" s="83"/>
      <c r="O97" s="83"/>
      <c r="P97" s="83"/>
      <c r="Q97" s="83"/>
      <c r="R97" s="83"/>
      <c r="S97" s="83"/>
      <c r="T97" s="83"/>
    </row>
    <row r="98" spans="10:20" ht="30" x14ac:dyDescent="0.5">
      <c r="J98" s="82"/>
      <c r="K98" s="82"/>
      <c r="N98" s="83"/>
      <c r="O98" s="83"/>
      <c r="P98" s="83"/>
      <c r="Q98" s="83"/>
      <c r="R98" s="83"/>
      <c r="S98" s="83"/>
      <c r="T98" s="83"/>
    </row>
    <row r="99" spans="10:20" ht="30" x14ac:dyDescent="0.5">
      <c r="J99" s="82"/>
      <c r="K99" s="82"/>
      <c r="N99" s="83"/>
      <c r="O99" s="83"/>
      <c r="P99" s="83"/>
      <c r="Q99" s="83"/>
      <c r="R99" s="83"/>
      <c r="S99" s="83"/>
      <c r="T99" s="83"/>
    </row>
    <row r="100" spans="10:20" ht="30" x14ac:dyDescent="0.5">
      <c r="J100" s="82"/>
      <c r="K100" s="82"/>
      <c r="N100" s="83"/>
      <c r="O100" s="83"/>
      <c r="P100" s="83"/>
      <c r="Q100" s="83"/>
      <c r="R100" s="83"/>
      <c r="S100" s="83"/>
      <c r="T100" s="83"/>
    </row>
    <row r="101" spans="10:20" ht="30" x14ac:dyDescent="0.5">
      <c r="J101" s="82"/>
      <c r="K101" s="82"/>
      <c r="N101" s="83"/>
      <c r="O101" s="83"/>
      <c r="P101" s="83"/>
      <c r="Q101" s="83"/>
      <c r="R101" s="83"/>
      <c r="S101" s="83"/>
      <c r="T101" s="83"/>
    </row>
    <row r="102" spans="10:20" ht="30" x14ac:dyDescent="0.5">
      <c r="J102" s="82"/>
      <c r="K102" s="82"/>
      <c r="N102" s="83"/>
      <c r="O102" s="83"/>
      <c r="P102" s="83"/>
      <c r="Q102" s="83"/>
      <c r="R102" s="83"/>
      <c r="S102" s="83"/>
      <c r="T102" s="83"/>
    </row>
    <row r="103" spans="10:20" ht="30" x14ac:dyDescent="0.5">
      <c r="J103" s="82"/>
      <c r="K103" s="82"/>
      <c r="N103" s="83"/>
      <c r="O103" s="83"/>
      <c r="P103" s="83"/>
      <c r="Q103" s="83"/>
      <c r="R103" s="83"/>
      <c r="S103" s="83"/>
      <c r="T103" s="83"/>
    </row>
    <row r="104" spans="10:20" ht="30" x14ac:dyDescent="0.5">
      <c r="J104" s="82"/>
      <c r="K104" s="82"/>
      <c r="N104" s="83"/>
      <c r="O104" s="83"/>
      <c r="P104" s="83"/>
      <c r="Q104" s="83"/>
      <c r="R104" s="83"/>
      <c r="S104" s="83"/>
      <c r="T104" s="83"/>
    </row>
    <row r="105" spans="10:20" ht="30" x14ac:dyDescent="0.5">
      <c r="J105" s="82"/>
      <c r="K105" s="82"/>
      <c r="N105" s="83"/>
      <c r="O105" s="83"/>
      <c r="P105" s="83"/>
      <c r="Q105" s="83"/>
      <c r="R105" s="83"/>
      <c r="S105" s="83"/>
      <c r="T105" s="83"/>
    </row>
    <row r="106" spans="10:20" ht="30" x14ac:dyDescent="0.5">
      <c r="J106" s="82"/>
      <c r="K106" s="82"/>
      <c r="N106" s="83"/>
      <c r="O106" s="83"/>
      <c r="P106" s="83"/>
      <c r="Q106" s="83"/>
      <c r="R106" s="83"/>
      <c r="S106" s="83"/>
      <c r="T106" s="83"/>
    </row>
    <row r="107" spans="10:20" ht="30" x14ac:dyDescent="0.5">
      <c r="J107" s="82"/>
      <c r="K107" s="82"/>
      <c r="N107" s="83"/>
      <c r="O107" s="83"/>
      <c r="P107" s="83"/>
      <c r="Q107" s="83"/>
      <c r="R107" s="83"/>
      <c r="S107" s="83"/>
      <c r="T107" s="83"/>
    </row>
    <row r="108" spans="10:20" ht="30" x14ac:dyDescent="0.5">
      <c r="J108" s="82"/>
      <c r="K108" s="82"/>
      <c r="N108" s="83"/>
      <c r="O108" s="83"/>
      <c r="P108" s="83"/>
      <c r="Q108" s="83"/>
      <c r="R108" s="83"/>
      <c r="S108" s="83"/>
      <c r="T108" s="83"/>
    </row>
    <row r="109" spans="10:20" ht="30" x14ac:dyDescent="0.5">
      <c r="J109" s="82"/>
      <c r="K109" s="82"/>
      <c r="N109" s="83"/>
      <c r="O109" s="83"/>
      <c r="P109" s="83"/>
      <c r="Q109" s="83"/>
      <c r="R109" s="83"/>
      <c r="S109" s="83"/>
      <c r="T109" s="83"/>
    </row>
    <row r="110" spans="10:20" ht="30" x14ac:dyDescent="0.5">
      <c r="J110" s="82"/>
      <c r="K110" s="82"/>
      <c r="N110" s="83"/>
      <c r="O110" s="83"/>
      <c r="P110" s="83"/>
      <c r="Q110" s="83"/>
      <c r="R110" s="83"/>
      <c r="S110" s="83"/>
      <c r="T110" s="83"/>
    </row>
    <row r="111" spans="10:20" ht="30" x14ac:dyDescent="0.5">
      <c r="J111" s="82"/>
      <c r="K111" s="82"/>
      <c r="N111" s="83"/>
      <c r="O111" s="83"/>
      <c r="P111" s="83"/>
      <c r="Q111" s="83"/>
      <c r="R111" s="83"/>
      <c r="S111" s="83"/>
      <c r="T111" s="83"/>
    </row>
    <row r="112" spans="10:20" ht="30" x14ac:dyDescent="0.5">
      <c r="J112" s="82"/>
      <c r="K112" s="82"/>
      <c r="N112" s="83"/>
      <c r="O112" s="83"/>
      <c r="P112" s="83"/>
      <c r="Q112" s="83"/>
      <c r="R112" s="83"/>
      <c r="S112" s="83"/>
      <c r="T112" s="83"/>
    </row>
    <row r="113" spans="10:20" ht="30" x14ac:dyDescent="0.5">
      <c r="J113" s="82"/>
      <c r="K113" s="82"/>
      <c r="N113" s="83"/>
      <c r="O113" s="83"/>
      <c r="P113" s="83"/>
      <c r="Q113" s="83"/>
      <c r="R113" s="83"/>
      <c r="S113" s="83"/>
      <c r="T113" s="83"/>
    </row>
    <row r="114" spans="10:20" ht="30" x14ac:dyDescent="0.5">
      <c r="J114" s="82"/>
      <c r="K114" s="82"/>
      <c r="N114" s="83"/>
      <c r="O114" s="83"/>
      <c r="P114" s="83"/>
      <c r="Q114" s="83"/>
      <c r="R114" s="83"/>
      <c r="S114" s="83"/>
      <c r="T114" s="83"/>
    </row>
    <row r="115" spans="10:20" ht="30" x14ac:dyDescent="0.5">
      <c r="J115" s="82"/>
      <c r="K115" s="82"/>
      <c r="N115" s="83"/>
      <c r="O115" s="83"/>
      <c r="P115" s="83"/>
      <c r="Q115" s="83"/>
      <c r="R115" s="83"/>
      <c r="S115" s="83"/>
      <c r="T115" s="83"/>
    </row>
    <row r="116" spans="10:20" ht="30" x14ac:dyDescent="0.5">
      <c r="J116" s="82"/>
      <c r="K116" s="82"/>
      <c r="N116" s="83"/>
      <c r="O116" s="83"/>
      <c r="P116" s="83"/>
      <c r="Q116" s="83"/>
      <c r="R116" s="83"/>
      <c r="S116" s="83"/>
      <c r="T116" s="83"/>
    </row>
    <row r="117" spans="10:20" ht="30" x14ac:dyDescent="0.5">
      <c r="J117" s="82"/>
      <c r="K117" s="82"/>
      <c r="N117" s="83"/>
      <c r="O117" s="83"/>
      <c r="P117" s="83"/>
      <c r="Q117" s="83"/>
      <c r="R117" s="83"/>
      <c r="S117" s="83"/>
      <c r="T117" s="83"/>
    </row>
    <row r="118" spans="10:20" ht="30" x14ac:dyDescent="0.5">
      <c r="J118" s="82"/>
      <c r="K118" s="82"/>
      <c r="N118" s="83"/>
      <c r="O118" s="83"/>
      <c r="P118" s="83"/>
      <c r="Q118" s="83"/>
      <c r="R118" s="83"/>
      <c r="S118" s="83"/>
      <c r="T118" s="83"/>
    </row>
    <row r="119" spans="10:20" ht="30" x14ac:dyDescent="0.5">
      <c r="J119" s="82"/>
      <c r="K119" s="82"/>
      <c r="N119" s="83"/>
      <c r="O119" s="83"/>
      <c r="P119" s="83"/>
      <c r="Q119" s="83"/>
      <c r="R119" s="83"/>
      <c r="S119" s="83"/>
      <c r="T119" s="83"/>
    </row>
    <row r="120" spans="10:20" ht="30" x14ac:dyDescent="0.5">
      <c r="J120" s="82"/>
      <c r="K120" s="82"/>
      <c r="N120" s="83"/>
      <c r="O120" s="83"/>
      <c r="P120" s="83"/>
      <c r="Q120" s="83"/>
      <c r="R120" s="83"/>
      <c r="S120" s="83"/>
      <c r="T120" s="83"/>
    </row>
    <row r="121" spans="10:20" ht="30" x14ac:dyDescent="0.5">
      <c r="J121" s="82"/>
      <c r="K121" s="82"/>
      <c r="N121" s="83"/>
      <c r="O121" s="83"/>
      <c r="P121" s="83"/>
      <c r="Q121" s="83"/>
      <c r="R121" s="83"/>
      <c r="S121" s="83"/>
      <c r="T121" s="83"/>
    </row>
    <row r="122" spans="10:20" ht="30" x14ac:dyDescent="0.5">
      <c r="J122" s="82"/>
      <c r="K122" s="82"/>
      <c r="N122" s="83"/>
      <c r="O122" s="83"/>
      <c r="P122" s="83"/>
      <c r="Q122" s="83"/>
      <c r="R122" s="83"/>
      <c r="S122" s="83"/>
      <c r="T122" s="83"/>
    </row>
    <row r="123" spans="10:20" ht="30" x14ac:dyDescent="0.5">
      <c r="J123" s="82"/>
      <c r="K123" s="82"/>
      <c r="N123" s="83"/>
      <c r="O123" s="83"/>
      <c r="P123" s="83"/>
      <c r="Q123" s="83"/>
      <c r="R123" s="83"/>
      <c r="S123" s="83"/>
      <c r="T123" s="83"/>
    </row>
    <row r="124" spans="10:20" ht="30" x14ac:dyDescent="0.5">
      <c r="J124" s="82"/>
      <c r="K124" s="82"/>
      <c r="N124" s="83"/>
      <c r="O124" s="83"/>
      <c r="P124" s="83"/>
      <c r="Q124" s="83"/>
      <c r="R124" s="83"/>
      <c r="S124" s="83"/>
      <c r="T124" s="83"/>
    </row>
    <row r="125" spans="10:20" ht="30" x14ac:dyDescent="0.5">
      <c r="J125" s="82"/>
      <c r="K125" s="82"/>
      <c r="N125" s="83"/>
      <c r="O125" s="83"/>
      <c r="P125" s="83"/>
      <c r="Q125" s="83"/>
      <c r="R125" s="83"/>
      <c r="S125" s="83"/>
      <c r="T125" s="83"/>
    </row>
    <row r="126" spans="10:20" ht="30" x14ac:dyDescent="0.5">
      <c r="J126" s="82"/>
      <c r="K126" s="82"/>
      <c r="N126" s="83"/>
      <c r="O126" s="83"/>
      <c r="P126" s="83"/>
      <c r="Q126" s="83"/>
      <c r="R126" s="83"/>
      <c r="S126" s="83"/>
      <c r="T126" s="83"/>
    </row>
    <row r="127" spans="10:20" ht="30" x14ac:dyDescent="0.5">
      <c r="J127" s="82"/>
      <c r="K127" s="82"/>
      <c r="N127" s="83"/>
      <c r="O127" s="83"/>
      <c r="P127" s="83"/>
      <c r="Q127" s="83"/>
      <c r="R127" s="83"/>
      <c r="S127" s="83"/>
      <c r="T127" s="83"/>
    </row>
    <row r="128" spans="10:20" ht="30" x14ac:dyDescent="0.5">
      <c r="J128" s="82"/>
      <c r="K128" s="82"/>
      <c r="N128" s="83"/>
      <c r="O128" s="83"/>
      <c r="P128" s="83"/>
      <c r="Q128" s="83"/>
      <c r="R128" s="83"/>
      <c r="S128" s="83"/>
      <c r="T128" s="83"/>
    </row>
    <row r="129" spans="10:20" ht="30" x14ac:dyDescent="0.5">
      <c r="J129" s="82"/>
      <c r="K129" s="82"/>
      <c r="N129" s="83"/>
      <c r="O129" s="83"/>
      <c r="P129" s="83"/>
      <c r="Q129" s="83"/>
      <c r="R129" s="83"/>
      <c r="S129" s="83"/>
      <c r="T129" s="83"/>
    </row>
    <row r="130" spans="10:20" ht="30" x14ac:dyDescent="0.5">
      <c r="J130" s="82"/>
      <c r="K130" s="82"/>
      <c r="N130" s="83"/>
      <c r="O130" s="83"/>
      <c r="P130" s="83"/>
      <c r="Q130" s="83"/>
      <c r="R130" s="83"/>
      <c r="S130" s="83"/>
      <c r="T130" s="83"/>
    </row>
    <row r="131" spans="10:20" ht="30" x14ac:dyDescent="0.5">
      <c r="J131" s="82"/>
      <c r="K131" s="82"/>
      <c r="N131" s="83"/>
      <c r="O131" s="83"/>
      <c r="P131" s="83"/>
      <c r="Q131" s="83"/>
      <c r="R131" s="83"/>
      <c r="S131" s="83"/>
      <c r="T131" s="83"/>
    </row>
    <row r="132" spans="10:20" ht="30" x14ac:dyDescent="0.5">
      <c r="J132" s="82"/>
      <c r="K132" s="82"/>
      <c r="N132" s="83"/>
      <c r="O132" s="83"/>
      <c r="P132" s="83"/>
      <c r="Q132" s="83"/>
      <c r="R132" s="83"/>
      <c r="S132" s="83"/>
      <c r="T132" s="83"/>
    </row>
    <row r="133" spans="10:20" ht="30" x14ac:dyDescent="0.5">
      <c r="J133" s="82"/>
      <c r="K133" s="82"/>
      <c r="N133" s="83"/>
      <c r="O133" s="83"/>
      <c r="P133" s="83"/>
      <c r="Q133" s="83"/>
      <c r="R133" s="83"/>
      <c r="S133" s="83"/>
      <c r="T133" s="83"/>
    </row>
    <row r="134" spans="10:20" ht="30" x14ac:dyDescent="0.5">
      <c r="J134" s="82"/>
      <c r="K134" s="82"/>
      <c r="N134" s="83"/>
      <c r="O134" s="83"/>
      <c r="P134" s="83"/>
      <c r="Q134" s="83"/>
      <c r="R134" s="83"/>
      <c r="S134" s="83"/>
      <c r="T134" s="83"/>
    </row>
    <row r="135" spans="10:20" ht="30" x14ac:dyDescent="0.5">
      <c r="J135" s="82"/>
      <c r="K135" s="82"/>
      <c r="N135" s="83"/>
      <c r="O135" s="83"/>
      <c r="P135" s="83"/>
      <c r="Q135" s="83"/>
      <c r="R135" s="83"/>
      <c r="S135" s="83"/>
      <c r="T135" s="83"/>
    </row>
    <row r="136" spans="10:20" ht="30" x14ac:dyDescent="0.5">
      <c r="J136" s="82"/>
      <c r="K136" s="82"/>
      <c r="N136" s="83"/>
      <c r="O136" s="83"/>
      <c r="P136" s="83"/>
      <c r="Q136" s="83"/>
      <c r="R136" s="83"/>
      <c r="S136" s="83"/>
      <c r="T136" s="83"/>
    </row>
    <row r="137" spans="10:20" ht="30" x14ac:dyDescent="0.5">
      <c r="J137" s="82"/>
      <c r="K137" s="82"/>
      <c r="N137" s="83"/>
      <c r="O137" s="83"/>
      <c r="P137" s="83"/>
      <c r="Q137" s="83"/>
      <c r="R137" s="83"/>
      <c r="S137" s="83"/>
      <c r="T137" s="83"/>
    </row>
    <row r="138" spans="10:20" ht="30" x14ac:dyDescent="0.5">
      <c r="J138" s="82"/>
      <c r="K138" s="82"/>
      <c r="N138" s="83"/>
      <c r="O138" s="83"/>
      <c r="P138" s="83"/>
      <c r="Q138" s="83"/>
      <c r="R138" s="83"/>
      <c r="S138" s="83"/>
      <c r="T138" s="83"/>
    </row>
    <row r="139" spans="10:20" ht="30" x14ac:dyDescent="0.5">
      <c r="J139" s="82"/>
      <c r="K139" s="82"/>
      <c r="N139" s="83"/>
      <c r="O139" s="83"/>
      <c r="P139" s="83"/>
      <c r="Q139" s="83"/>
      <c r="R139" s="83"/>
      <c r="S139" s="83"/>
      <c r="T139" s="83"/>
    </row>
    <row r="140" spans="10:20" ht="30" x14ac:dyDescent="0.5">
      <c r="J140" s="82"/>
      <c r="K140" s="82"/>
      <c r="N140" s="83"/>
      <c r="O140" s="83"/>
      <c r="P140" s="83"/>
      <c r="Q140" s="83"/>
      <c r="R140" s="83"/>
      <c r="S140" s="83"/>
      <c r="T140" s="83"/>
    </row>
    <row r="141" spans="10:20" ht="30" x14ac:dyDescent="0.5">
      <c r="J141" s="82"/>
      <c r="K141" s="82"/>
      <c r="N141" s="83"/>
      <c r="O141" s="83"/>
      <c r="P141" s="83"/>
      <c r="Q141" s="83"/>
      <c r="R141" s="83"/>
      <c r="S141" s="83"/>
      <c r="T141" s="83"/>
    </row>
    <row r="142" spans="10:20" ht="30" x14ac:dyDescent="0.5">
      <c r="J142" s="82"/>
      <c r="K142" s="82"/>
      <c r="N142" s="83"/>
      <c r="O142" s="83"/>
      <c r="P142" s="83"/>
      <c r="Q142" s="83"/>
      <c r="R142" s="83"/>
      <c r="S142" s="83"/>
      <c r="T142" s="83"/>
    </row>
    <row r="143" spans="10:20" ht="30" x14ac:dyDescent="0.5">
      <c r="J143" s="82"/>
      <c r="K143" s="82"/>
      <c r="N143" s="83"/>
      <c r="O143" s="83"/>
      <c r="P143" s="83"/>
      <c r="Q143" s="83"/>
      <c r="R143" s="83"/>
      <c r="S143" s="83"/>
      <c r="T143" s="83"/>
    </row>
    <row r="144" spans="10:20" ht="30" x14ac:dyDescent="0.5">
      <c r="J144" s="82"/>
      <c r="K144" s="82"/>
      <c r="N144" s="83"/>
      <c r="O144" s="83"/>
      <c r="P144" s="83"/>
      <c r="Q144" s="83"/>
      <c r="R144" s="83"/>
      <c r="S144" s="83"/>
      <c r="T144" s="83"/>
    </row>
    <row r="145" spans="10:20" ht="30" x14ac:dyDescent="0.5">
      <c r="J145" s="82"/>
      <c r="K145" s="82"/>
      <c r="N145" s="83"/>
      <c r="O145" s="83"/>
      <c r="P145" s="83"/>
      <c r="Q145" s="83"/>
      <c r="R145" s="83"/>
      <c r="S145" s="83"/>
      <c r="T145" s="83"/>
    </row>
    <row r="146" spans="10:20" ht="30" x14ac:dyDescent="0.5">
      <c r="J146" s="82"/>
      <c r="K146" s="82"/>
      <c r="N146" s="83"/>
      <c r="O146" s="83"/>
      <c r="P146" s="83"/>
      <c r="Q146" s="83"/>
      <c r="R146" s="83"/>
      <c r="S146" s="83"/>
      <c r="T146" s="83"/>
    </row>
    <row r="147" spans="10:20" ht="30" x14ac:dyDescent="0.5">
      <c r="J147" s="82"/>
      <c r="K147" s="82"/>
      <c r="N147" s="83"/>
      <c r="O147" s="83"/>
      <c r="P147" s="83"/>
      <c r="Q147" s="83"/>
      <c r="R147" s="83"/>
      <c r="S147" s="83"/>
      <c r="T147" s="83"/>
    </row>
    <row r="148" spans="10:20" ht="30" x14ac:dyDescent="0.5">
      <c r="J148" s="82"/>
      <c r="K148" s="82"/>
      <c r="N148" s="83"/>
      <c r="O148" s="83"/>
      <c r="P148" s="83"/>
      <c r="Q148" s="83"/>
      <c r="R148" s="83"/>
      <c r="S148" s="83"/>
      <c r="T148" s="83"/>
    </row>
    <row r="149" spans="10:20" ht="30" x14ac:dyDescent="0.5">
      <c r="J149" s="82"/>
      <c r="K149" s="82"/>
      <c r="N149" s="83"/>
      <c r="O149" s="83"/>
      <c r="P149" s="83"/>
      <c r="Q149" s="83"/>
      <c r="R149" s="83"/>
      <c r="S149" s="83"/>
      <c r="T149" s="83"/>
    </row>
    <row r="150" spans="10:20" ht="30" x14ac:dyDescent="0.5">
      <c r="J150" s="82"/>
      <c r="K150" s="82"/>
      <c r="N150" s="83"/>
      <c r="O150" s="83"/>
      <c r="P150" s="83"/>
      <c r="Q150" s="83"/>
      <c r="R150" s="83"/>
      <c r="S150" s="83"/>
      <c r="T150" s="83"/>
    </row>
    <row r="151" spans="10:20" ht="30" x14ac:dyDescent="0.5">
      <c r="J151" s="82"/>
      <c r="K151" s="82"/>
      <c r="N151" s="83"/>
      <c r="O151" s="83"/>
      <c r="P151" s="83"/>
      <c r="Q151" s="83"/>
      <c r="R151" s="83"/>
      <c r="S151" s="83"/>
      <c r="T151" s="83"/>
    </row>
    <row r="152" spans="10:20" ht="30" x14ac:dyDescent="0.5">
      <c r="J152" s="82"/>
      <c r="K152" s="82"/>
      <c r="N152" s="83"/>
      <c r="O152" s="83"/>
      <c r="P152" s="83"/>
      <c r="Q152" s="83"/>
      <c r="R152" s="83"/>
      <c r="S152" s="83"/>
      <c r="T152" s="83"/>
    </row>
    <row r="153" spans="10:20" ht="30" x14ac:dyDescent="0.5">
      <c r="J153" s="82"/>
      <c r="K153" s="82"/>
      <c r="N153" s="83"/>
      <c r="O153" s="83"/>
      <c r="P153" s="83"/>
      <c r="Q153" s="83"/>
      <c r="R153" s="83"/>
      <c r="S153" s="83"/>
      <c r="T153" s="83"/>
    </row>
    <row r="154" spans="10:20" ht="30" x14ac:dyDescent="0.5">
      <c r="J154" s="82"/>
      <c r="K154" s="82"/>
      <c r="N154" s="83"/>
      <c r="O154" s="83"/>
      <c r="P154" s="83"/>
      <c r="Q154" s="83"/>
      <c r="R154" s="83"/>
      <c r="S154" s="83"/>
      <c r="T154" s="83"/>
    </row>
    <row r="155" spans="10:20" ht="30" x14ac:dyDescent="0.5">
      <c r="J155" s="82"/>
      <c r="K155" s="82"/>
      <c r="N155" s="83"/>
      <c r="O155" s="83"/>
      <c r="P155" s="83"/>
      <c r="Q155" s="83"/>
      <c r="R155" s="83"/>
      <c r="S155" s="83"/>
      <c r="T155" s="83"/>
    </row>
    <row r="156" spans="10:20" ht="30" x14ac:dyDescent="0.5">
      <c r="J156" s="82"/>
      <c r="K156" s="82"/>
      <c r="N156" s="83"/>
      <c r="O156" s="83"/>
      <c r="P156" s="83"/>
      <c r="Q156" s="83"/>
      <c r="R156" s="83"/>
      <c r="S156" s="83"/>
      <c r="T156" s="83"/>
    </row>
    <row r="157" spans="10:20" ht="30" x14ac:dyDescent="0.5">
      <c r="J157" s="82"/>
      <c r="K157" s="82"/>
      <c r="N157" s="83"/>
      <c r="O157" s="83"/>
      <c r="P157" s="83"/>
      <c r="Q157" s="83"/>
      <c r="R157" s="83"/>
      <c r="S157" s="83"/>
      <c r="T157" s="83"/>
    </row>
    <row r="158" spans="10:20" ht="30" x14ac:dyDescent="0.5">
      <c r="J158" s="82"/>
      <c r="K158" s="82"/>
      <c r="N158" s="83"/>
      <c r="O158" s="83"/>
      <c r="P158" s="83"/>
      <c r="Q158" s="83"/>
      <c r="R158" s="83"/>
      <c r="S158" s="83"/>
      <c r="T158" s="83"/>
    </row>
    <row r="159" spans="10:20" ht="30" x14ac:dyDescent="0.5">
      <c r="J159" s="82"/>
      <c r="K159" s="82"/>
      <c r="N159" s="83"/>
      <c r="O159" s="83"/>
      <c r="P159" s="83"/>
      <c r="Q159" s="83"/>
      <c r="R159" s="83"/>
      <c r="S159" s="83"/>
      <c r="T159" s="83"/>
    </row>
    <row r="160" spans="10:20" ht="30" x14ac:dyDescent="0.5">
      <c r="J160" s="82"/>
      <c r="K160" s="82"/>
      <c r="N160" s="83"/>
      <c r="O160" s="83"/>
      <c r="P160" s="83"/>
      <c r="Q160" s="83"/>
      <c r="R160" s="83"/>
      <c r="S160" s="83"/>
      <c r="T160" s="83"/>
    </row>
    <row r="161" spans="10:20" ht="30" x14ac:dyDescent="0.5">
      <c r="J161" s="82"/>
      <c r="K161" s="82"/>
      <c r="N161" s="83"/>
      <c r="O161" s="83"/>
      <c r="P161" s="83"/>
      <c r="Q161" s="83"/>
      <c r="R161" s="83"/>
      <c r="S161" s="83"/>
      <c r="T161" s="83"/>
    </row>
    <row r="162" spans="10:20" ht="30" x14ac:dyDescent="0.5">
      <c r="J162" s="82"/>
      <c r="K162" s="82"/>
      <c r="N162" s="83"/>
      <c r="O162" s="83"/>
      <c r="P162" s="83"/>
      <c r="Q162" s="83"/>
      <c r="R162" s="83"/>
      <c r="S162" s="83"/>
      <c r="T162" s="83"/>
    </row>
    <row r="163" spans="10:20" ht="30" x14ac:dyDescent="0.5">
      <c r="J163" s="82"/>
      <c r="K163" s="82"/>
      <c r="N163" s="83"/>
      <c r="O163" s="83"/>
      <c r="P163" s="83"/>
      <c r="Q163" s="83"/>
      <c r="R163" s="83"/>
      <c r="S163" s="83"/>
      <c r="T163" s="83"/>
    </row>
    <row r="164" spans="10:20" ht="30" x14ac:dyDescent="0.5">
      <c r="J164" s="82"/>
      <c r="K164" s="82"/>
      <c r="N164" s="83"/>
      <c r="O164" s="83"/>
      <c r="P164" s="83"/>
      <c r="Q164" s="83"/>
      <c r="R164" s="83"/>
      <c r="S164" s="83"/>
      <c r="T164" s="83"/>
    </row>
    <row r="165" spans="10:20" ht="30" x14ac:dyDescent="0.5">
      <c r="J165" s="82"/>
      <c r="K165" s="82"/>
      <c r="N165" s="83"/>
      <c r="O165" s="83"/>
      <c r="P165" s="83"/>
      <c r="Q165" s="83"/>
      <c r="R165" s="83"/>
      <c r="S165" s="83"/>
      <c r="T165" s="83"/>
    </row>
    <row r="166" spans="10:20" ht="30" x14ac:dyDescent="0.5">
      <c r="J166" s="82"/>
      <c r="K166" s="82"/>
      <c r="N166" s="83"/>
      <c r="O166" s="83"/>
      <c r="P166" s="83"/>
      <c r="Q166" s="83"/>
      <c r="R166" s="83"/>
      <c r="S166" s="83"/>
      <c r="T166" s="83"/>
    </row>
    <row r="167" spans="10:20" ht="30" x14ac:dyDescent="0.5">
      <c r="J167" s="82"/>
      <c r="K167" s="82"/>
      <c r="N167" s="83"/>
      <c r="O167" s="83"/>
      <c r="P167" s="83"/>
      <c r="Q167" s="83"/>
      <c r="R167" s="83"/>
      <c r="S167" s="83"/>
      <c r="T167" s="83"/>
    </row>
    <row r="168" spans="10:20" ht="30" x14ac:dyDescent="0.5">
      <c r="J168" s="82"/>
      <c r="K168" s="82"/>
      <c r="N168" s="83"/>
      <c r="O168" s="83"/>
      <c r="P168" s="83"/>
      <c r="Q168" s="83"/>
      <c r="R168" s="83"/>
      <c r="S168" s="83"/>
      <c r="T168" s="83"/>
    </row>
    <row r="169" spans="10:20" ht="30" x14ac:dyDescent="0.5">
      <c r="J169" s="82"/>
      <c r="K169" s="82"/>
      <c r="N169" s="83"/>
      <c r="O169" s="83"/>
      <c r="P169" s="83"/>
      <c r="Q169" s="83"/>
      <c r="R169" s="83"/>
      <c r="S169" s="83"/>
      <c r="T169" s="83"/>
    </row>
    <row r="170" spans="10:20" ht="30" x14ac:dyDescent="0.5">
      <c r="J170" s="82"/>
      <c r="K170" s="82"/>
      <c r="N170" s="83"/>
      <c r="O170" s="83"/>
      <c r="P170" s="83"/>
      <c r="Q170" s="83"/>
      <c r="R170" s="83"/>
      <c r="S170" s="83"/>
      <c r="T170" s="83"/>
    </row>
    <row r="171" spans="10:20" ht="30" x14ac:dyDescent="0.5">
      <c r="J171" s="82"/>
      <c r="K171" s="82"/>
      <c r="N171" s="83"/>
      <c r="O171" s="83"/>
      <c r="P171" s="83"/>
      <c r="Q171" s="83"/>
      <c r="R171" s="83"/>
      <c r="S171" s="83"/>
      <c r="T171" s="83"/>
    </row>
    <row r="172" spans="10:20" ht="30" x14ac:dyDescent="0.5">
      <c r="J172" s="82"/>
      <c r="K172" s="82"/>
      <c r="N172" s="83"/>
      <c r="O172" s="83"/>
      <c r="P172" s="83"/>
      <c r="Q172" s="83"/>
      <c r="R172" s="83"/>
      <c r="S172" s="83"/>
      <c r="T172" s="83"/>
    </row>
    <row r="173" spans="10:20" x14ac:dyDescent="0.4">
      <c r="N173" s="83"/>
      <c r="O173" s="83"/>
      <c r="P173" s="83"/>
      <c r="Q173" s="83"/>
      <c r="R173" s="83"/>
      <c r="S173" s="83"/>
      <c r="T173" s="83"/>
    </row>
    <row r="174" spans="10:20" x14ac:dyDescent="0.4">
      <c r="N174" s="83"/>
      <c r="O174" s="83"/>
      <c r="P174" s="83"/>
      <c r="Q174" s="83"/>
      <c r="R174" s="83"/>
      <c r="S174" s="83"/>
      <c r="T174" s="83"/>
    </row>
    <row r="175" spans="10:20" x14ac:dyDescent="0.4">
      <c r="N175" s="83"/>
      <c r="O175" s="83"/>
      <c r="P175" s="83"/>
      <c r="Q175" s="83"/>
      <c r="R175" s="83"/>
      <c r="S175" s="83"/>
      <c r="T175" s="83"/>
    </row>
    <row r="176" spans="10:20" x14ac:dyDescent="0.4">
      <c r="N176" s="83"/>
      <c r="O176" s="83"/>
      <c r="P176" s="83"/>
      <c r="Q176" s="83"/>
      <c r="R176" s="83"/>
      <c r="S176" s="83"/>
      <c r="T176" s="83"/>
    </row>
    <row r="177" spans="14:20" x14ac:dyDescent="0.4">
      <c r="N177" s="83"/>
      <c r="O177" s="83"/>
      <c r="P177" s="83"/>
      <c r="Q177" s="83"/>
      <c r="R177" s="83"/>
      <c r="S177" s="83"/>
      <c r="T177" s="83"/>
    </row>
    <row r="178" spans="14:20" x14ac:dyDescent="0.4">
      <c r="N178" s="83"/>
      <c r="O178" s="83"/>
      <c r="P178" s="83"/>
      <c r="Q178" s="83"/>
      <c r="R178" s="83"/>
      <c r="S178" s="83"/>
      <c r="T178" s="83"/>
    </row>
    <row r="179" spans="14:20" x14ac:dyDescent="0.4">
      <c r="N179" s="83"/>
      <c r="O179" s="83"/>
      <c r="P179" s="83"/>
      <c r="Q179" s="83"/>
      <c r="R179" s="83"/>
      <c r="S179" s="83"/>
      <c r="T179" s="83"/>
    </row>
    <row r="180" spans="14:20" x14ac:dyDescent="0.4">
      <c r="N180" s="83"/>
      <c r="O180" s="83"/>
      <c r="P180" s="83"/>
      <c r="Q180" s="83"/>
      <c r="R180" s="83"/>
      <c r="S180" s="83"/>
      <c r="T180" s="83"/>
    </row>
    <row r="181" spans="14:20" x14ac:dyDescent="0.4">
      <c r="N181" s="83"/>
      <c r="O181" s="83"/>
      <c r="P181" s="83"/>
      <c r="Q181" s="83"/>
      <c r="R181" s="83"/>
      <c r="S181" s="83"/>
      <c r="T181" s="83"/>
    </row>
    <row r="182" spans="14:20" x14ac:dyDescent="0.4">
      <c r="N182" s="83"/>
      <c r="O182" s="83"/>
      <c r="P182" s="83"/>
      <c r="Q182" s="83"/>
      <c r="R182" s="83"/>
      <c r="S182" s="83"/>
      <c r="T182" s="83"/>
    </row>
    <row r="183" spans="14:20" x14ac:dyDescent="0.4">
      <c r="N183" s="83"/>
      <c r="O183" s="83"/>
      <c r="P183" s="83"/>
      <c r="Q183" s="83"/>
      <c r="R183" s="83"/>
      <c r="S183" s="83"/>
      <c r="T183" s="83"/>
    </row>
    <row r="184" spans="14:20" x14ac:dyDescent="0.4">
      <c r="N184" s="83"/>
      <c r="O184" s="83"/>
      <c r="P184" s="83"/>
      <c r="Q184" s="83"/>
      <c r="R184" s="83"/>
      <c r="S184" s="83"/>
      <c r="T184" s="83"/>
    </row>
    <row r="185" spans="14:20" x14ac:dyDescent="0.4">
      <c r="N185" s="83"/>
      <c r="O185" s="83"/>
      <c r="P185" s="83"/>
      <c r="Q185" s="83"/>
      <c r="R185" s="83"/>
      <c r="S185" s="83"/>
      <c r="T185" s="83"/>
    </row>
    <row r="186" spans="14:20" x14ac:dyDescent="0.4">
      <c r="N186" s="83"/>
      <c r="O186" s="83"/>
      <c r="P186" s="83"/>
      <c r="Q186" s="83"/>
      <c r="R186" s="83"/>
      <c r="S186" s="83"/>
      <c r="T186" s="83"/>
    </row>
    <row r="187" spans="14:20" x14ac:dyDescent="0.4">
      <c r="N187" s="83"/>
      <c r="O187" s="83"/>
      <c r="P187" s="83"/>
      <c r="Q187" s="83"/>
      <c r="R187" s="83"/>
      <c r="S187" s="83"/>
      <c r="T187" s="83"/>
    </row>
    <row r="188" spans="14:20" x14ac:dyDescent="0.4">
      <c r="N188" s="83"/>
      <c r="O188" s="83"/>
      <c r="P188" s="83"/>
      <c r="Q188" s="83"/>
      <c r="R188" s="83"/>
      <c r="S188" s="83"/>
      <c r="T188" s="83"/>
    </row>
    <row r="189" spans="14:20" x14ac:dyDescent="0.4">
      <c r="N189" s="83"/>
      <c r="O189" s="83"/>
      <c r="P189" s="83"/>
      <c r="Q189" s="83"/>
      <c r="R189" s="83"/>
      <c r="S189" s="83"/>
      <c r="T189" s="83"/>
    </row>
    <row r="190" spans="14:20" x14ac:dyDescent="0.4">
      <c r="N190" s="83"/>
      <c r="O190" s="83"/>
      <c r="P190" s="83"/>
      <c r="Q190" s="83"/>
      <c r="R190" s="83"/>
      <c r="S190" s="83"/>
      <c r="T190" s="83"/>
    </row>
    <row r="191" spans="14:20" x14ac:dyDescent="0.4">
      <c r="N191" s="83"/>
      <c r="O191" s="83"/>
      <c r="P191" s="83"/>
      <c r="Q191" s="83"/>
      <c r="R191" s="83"/>
      <c r="S191" s="83"/>
      <c r="T191" s="83"/>
    </row>
    <row r="192" spans="14:20" x14ac:dyDescent="0.4">
      <c r="N192" s="83"/>
      <c r="O192" s="83"/>
      <c r="P192" s="83"/>
      <c r="Q192" s="83"/>
      <c r="R192" s="83"/>
      <c r="S192" s="83"/>
      <c r="T192" s="83"/>
    </row>
    <row r="193" spans="14:20" x14ac:dyDescent="0.4">
      <c r="N193" s="83"/>
      <c r="O193" s="83"/>
      <c r="P193" s="83"/>
      <c r="Q193" s="83"/>
      <c r="R193" s="83"/>
      <c r="S193" s="83"/>
      <c r="T193" s="83"/>
    </row>
    <row r="194" spans="14:20" x14ac:dyDescent="0.4">
      <c r="N194" s="83"/>
      <c r="O194" s="83"/>
      <c r="P194" s="83"/>
      <c r="Q194" s="83"/>
      <c r="R194" s="83"/>
      <c r="S194" s="83"/>
      <c r="T194" s="83"/>
    </row>
    <row r="195" spans="14:20" x14ac:dyDescent="0.4">
      <c r="N195" s="83"/>
      <c r="O195" s="83"/>
      <c r="P195" s="83"/>
      <c r="Q195" s="83"/>
      <c r="R195" s="83"/>
      <c r="S195" s="83"/>
      <c r="T195" s="83"/>
    </row>
    <row r="196" spans="14:20" x14ac:dyDescent="0.4">
      <c r="N196" s="83"/>
      <c r="O196" s="83"/>
      <c r="P196" s="83"/>
      <c r="Q196" s="83"/>
      <c r="R196" s="83"/>
      <c r="S196" s="83"/>
      <c r="T196" s="83"/>
    </row>
    <row r="197" spans="14:20" x14ac:dyDescent="0.4">
      <c r="N197" s="83"/>
      <c r="O197" s="83"/>
      <c r="P197" s="83"/>
      <c r="Q197" s="83"/>
      <c r="R197" s="83"/>
      <c r="S197" s="83"/>
      <c r="T197" s="83"/>
    </row>
    <row r="198" spans="14:20" x14ac:dyDescent="0.4">
      <c r="N198" s="83"/>
      <c r="O198" s="83"/>
      <c r="P198" s="83"/>
      <c r="Q198" s="83"/>
      <c r="R198" s="83"/>
      <c r="S198" s="83"/>
      <c r="T198" s="83"/>
    </row>
    <row r="199" spans="14:20" x14ac:dyDescent="0.4">
      <c r="N199" s="83"/>
      <c r="O199" s="83"/>
      <c r="P199" s="83"/>
      <c r="Q199" s="83"/>
      <c r="R199" s="83"/>
      <c r="S199" s="83"/>
      <c r="T199" s="83"/>
    </row>
    <row r="200" spans="14:20" x14ac:dyDescent="0.4">
      <c r="N200" s="83"/>
      <c r="O200" s="83"/>
      <c r="P200" s="83"/>
      <c r="Q200" s="83"/>
      <c r="R200" s="83"/>
      <c r="S200" s="83"/>
      <c r="T200" s="83"/>
    </row>
    <row r="201" spans="14:20" x14ac:dyDescent="0.4">
      <c r="N201" s="83"/>
      <c r="O201" s="83"/>
      <c r="P201" s="83"/>
      <c r="Q201" s="83"/>
      <c r="R201" s="83"/>
      <c r="S201" s="83"/>
      <c r="T201" s="83"/>
    </row>
    <row r="202" spans="14:20" x14ac:dyDescent="0.4">
      <c r="N202" s="83"/>
      <c r="O202" s="83"/>
      <c r="P202" s="83"/>
      <c r="Q202" s="83"/>
      <c r="R202" s="83"/>
      <c r="S202" s="83"/>
      <c r="T202" s="83"/>
    </row>
    <row r="203" spans="14:20" x14ac:dyDescent="0.4">
      <c r="N203" s="83"/>
      <c r="O203" s="83"/>
      <c r="P203" s="83"/>
      <c r="Q203" s="83"/>
      <c r="R203" s="83"/>
      <c r="S203" s="83"/>
      <c r="T203" s="83"/>
    </row>
    <row r="204" spans="14:20" x14ac:dyDescent="0.4">
      <c r="N204" s="83"/>
      <c r="O204" s="83"/>
      <c r="P204" s="83"/>
      <c r="Q204" s="83"/>
      <c r="R204" s="83"/>
      <c r="S204" s="83"/>
      <c r="T204" s="83"/>
    </row>
    <row r="205" spans="14:20" x14ac:dyDescent="0.4">
      <c r="N205" s="83"/>
      <c r="O205" s="83"/>
      <c r="P205" s="83"/>
      <c r="Q205" s="83"/>
      <c r="R205" s="83"/>
      <c r="S205" s="83"/>
      <c r="T205" s="83"/>
    </row>
    <row r="206" spans="14:20" x14ac:dyDescent="0.4">
      <c r="N206" s="83"/>
      <c r="O206" s="83"/>
      <c r="P206" s="83"/>
      <c r="Q206" s="83"/>
      <c r="R206" s="83"/>
      <c r="S206" s="83"/>
      <c r="T206" s="83"/>
    </row>
    <row r="207" spans="14:20" x14ac:dyDescent="0.4">
      <c r="N207" s="83"/>
      <c r="O207" s="83"/>
      <c r="P207" s="83"/>
      <c r="Q207" s="83"/>
      <c r="R207" s="83"/>
      <c r="S207" s="83"/>
      <c r="T207" s="83"/>
    </row>
    <row r="208" spans="14:20" x14ac:dyDescent="0.4">
      <c r="N208" s="83"/>
      <c r="O208" s="83"/>
      <c r="P208" s="83"/>
      <c r="Q208" s="83"/>
      <c r="R208" s="83"/>
      <c r="S208" s="83"/>
      <c r="T208" s="83"/>
    </row>
    <row r="209" spans="14:20" x14ac:dyDescent="0.4">
      <c r="N209" s="83"/>
      <c r="O209" s="83"/>
      <c r="P209" s="83"/>
      <c r="Q209" s="83"/>
      <c r="R209" s="83"/>
      <c r="S209" s="83"/>
      <c r="T209" s="83"/>
    </row>
    <row r="210" spans="14:20" x14ac:dyDescent="0.4">
      <c r="N210" s="83"/>
      <c r="O210" s="83"/>
      <c r="P210" s="83"/>
      <c r="Q210" s="83"/>
      <c r="R210" s="83"/>
      <c r="S210" s="83"/>
      <c r="T210" s="83"/>
    </row>
    <row r="211" spans="14:20" x14ac:dyDescent="0.4">
      <c r="N211" s="83"/>
      <c r="O211" s="83"/>
      <c r="P211" s="83"/>
      <c r="Q211" s="83"/>
      <c r="R211" s="83"/>
      <c r="S211" s="83"/>
      <c r="T211" s="83"/>
    </row>
    <row r="212" spans="14:20" x14ac:dyDescent="0.4">
      <c r="N212" s="83"/>
      <c r="O212" s="83"/>
      <c r="P212" s="83"/>
      <c r="Q212" s="83"/>
      <c r="R212" s="83"/>
      <c r="S212" s="83"/>
      <c r="T212" s="83"/>
    </row>
    <row r="213" spans="14:20" x14ac:dyDescent="0.4">
      <c r="N213" s="83"/>
      <c r="O213" s="83"/>
      <c r="P213" s="83"/>
      <c r="Q213" s="83"/>
      <c r="R213" s="83"/>
      <c r="S213" s="83"/>
      <c r="T213" s="83"/>
    </row>
  </sheetData>
  <mergeCells count="28">
    <mergeCell ref="E5:H5"/>
    <mergeCell ref="I5:J5"/>
    <mergeCell ref="O7:S7"/>
    <mergeCell ref="B14:D14"/>
    <mergeCell ref="G14:J15"/>
    <mergeCell ref="K14:K15"/>
    <mergeCell ref="L14:L15"/>
    <mergeCell ref="H1:L1"/>
    <mergeCell ref="H2:H3"/>
    <mergeCell ref="C4:D4"/>
    <mergeCell ref="E4:H4"/>
    <mergeCell ref="C5:D5"/>
    <mergeCell ref="K28:L28"/>
    <mergeCell ref="G29:I29"/>
    <mergeCell ref="B7:D7"/>
    <mergeCell ref="G7:J8"/>
    <mergeCell ref="K7:K8"/>
    <mergeCell ref="L7:L8"/>
    <mergeCell ref="K29:L29"/>
    <mergeCell ref="A30:L30"/>
    <mergeCell ref="B21:D21"/>
    <mergeCell ref="G21:J22"/>
    <mergeCell ref="K21:K22"/>
    <mergeCell ref="L21:L22"/>
    <mergeCell ref="A27:B29"/>
    <mergeCell ref="C27:D27"/>
    <mergeCell ref="K27:L27"/>
    <mergeCell ref="G28:I28"/>
  </mergeCells>
  <conditionalFormatting sqref="E4:H6 G28:I28 G27 K3">
    <cfRule type="cellIs" dxfId="193" priority="21" stopIfTrue="1" operator="equal">
      <formula>0</formula>
    </cfRule>
  </conditionalFormatting>
  <conditionalFormatting sqref="A9:A13 A16:A20 A23:A26">
    <cfRule type="cellIs" dxfId="192" priority="20" stopIfTrue="1" operator="greaterThan">
      <formula>0</formula>
    </cfRule>
  </conditionalFormatting>
  <conditionalFormatting sqref="T9 T23">
    <cfRule type="expression" dxfId="191" priority="19" stopIfTrue="1">
      <formula>S10&lt;&gt;T9</formula>
    </cfRule>
  </conditionalFormatting>
  <conditionalFormatting sqref="S10">
    <cfRule type="expression" dxfId="190" priority="18" stopIfTrue="1">
      <formula>$S$10&lt;&gt;$T$9</formula>
    </cfRule>
  </conditionalFormatting>
  <conditionalFormatting sqref="S11 U9">
    <cfRule type="expression" dxfId="189" priority="17" stopIfTrue="1">
      <formula>$U$9&lt;&gt;$S$11</formula>
    </cfRule>
  </conditionalFormatting>
  <conditionalFormatting sqref="V9 S12:S13">
    <cfRule type="expression" dxfId="188" priority="16" stopIfTrue="1">
      <formula>$V$9&lt;&gt;$S$12</formula>
    </cfRule>
  </conditionalFormatting>
  <conditionalFormatting sqref="T11 U10">
    <cfRule type="expression" dxfId="187" priority="15" stopIfTrue="1">
      <formula>$U$10&lt;&gt;$T$11</formula>
    </cfRule>
  </conditionalFormatting>
  <conditionalFormatting sqref="T12:T13 V10">
    <cfRule type="expression" dxfId="186" priority="14" stopIfTrue="1">
      <formula>$V$10&lt;&gt;$T$12</formula>
    </cfRule>
  </conditionalFormatting>
  <conditionalFormatting sqref="V11 U12:U13">
    <cfRule type="expression" dxfId="185" priority="13" stopIfTrue="1">
      <formula>$V$11&lt;&gt;$U$12</formula>
    </cfRule>
  </conditionalFormatting>
  <conditionalFormatting sqref="T16 S17">
    <cfRule type="expression" dxfId="184" priority="12" stopIfTrue="1">
      <formula>$S$17&lt;&gt;$T$16</formula>
    </cfRule>
  </conditionalFormatting>
  <conditionalFormatting sqref="U16 S18">
    <cfRule type="expression" dxfId="183" priority="11" stopIfTrue="1">
      <formula>$U$16&lt;&gt;$S$18</formula>
    </cfRule>
  </conditionalFormatting>
  <conditionalFormatting sqref="V16 S19:S20">
    <cfRule type="expression" dxfId="182" priority="10" stopIfTrue="1">
      <formula>$V$16&lt;&gt;$S$19</formula>
    </cfRule>
  </conditionalFormatting>
  <conditionalFormatting sqref="U17 T18">
    <cfRule type="expression" dxfId="181" priority="9" stopIfTrue="1">
      <formula>$U$17&lt;&gt;$T$18</formula>
    </cfRule>
  </conditionalFormatting>
  <conditionalFormatting sqref="V17 T19:T20">
    <cfRule type="expression" dxfId="180" priority="8" stopIfTrue="1">
      <formula>$V$17&lt;&gt;$T$19</formula>
    </cfRule>
  </conditionalFormatting>
  <conditionalFormatting sqref="V18 U19:U20">
    <cfRule type="expression" dxfId="179" priority="7" stopIfTrue="1">
      <formula>$V$18&lt;&gt;$U$19</formula>
    </cfRule>
  </conditionalFormatting>
  <conditionalFormatting sqref="U23 S25">
    <cfRule type="expression" dxfId="178" priority="6" stopIfTrue="1">
      <formula>$U$23&lt;&gt;$S$25</formula>
    </cfRule>
  </conditionalFormatting>
  <conditionalFormatting sqref="V23 S26">
    <cfRule type="expression" dxfId="177" priority="5" stopIfTrue="1">
      <formula>$V$23&lt;&gt;$S$26</formula>
    </cfRule>
  </conditionalFormatting>
  <conditionalFormatting sqref="S24">
    <cfRule type="expression" dxfId="176" priority="4" stopIfTrue="1">
      <formula>T23&lt;&gt;S24</formula>
    </cfRule>
  </conditionalFormatting>
  <conditionalFormatting sqref="U24 T25">
    <cfRule type="expression" dxfId="175" priority="3" stopIfTrue="1">
      <formula>$U$24&lt;&gt;$T$25</formula>
    </cfRule>
  </conditionalFormatting>
  <conditionalFormatting sqref="V24 T26">
    <cfRule type="expression" dxfId="174" priority="2" stopIfTrue="1">
      <formula>$V$24&lt;&gt;$T$26</formula>
    </cfRule>
  </conditionalFormatting>
  <conditionalFormatting sqref="V25 U26">
    <cfRule type="expression" dxfId="173" priority="1" stopIfTrue="1">
      <formula>$V$25&lt;&gt;$U$26</formula>
    </cfRule>
  </conditionalFormatting>
  <printOptions horizontalCentered="1" gridLinesSet="0"/>
  <pageMargins left="0.74803149606299213" right="0.74803149606299213" top="1.0236220472440944" bottom="0" header="7.874015748031496E-2" footer="7.874015748031496E-2"/>
  <pageSetup paperSize="9" scale="39"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A26D5-9B6E-4C67-A333-876C9C5E5599}">
  <sheetPr codeName="List17"/>
  <dimension ref="A1:IU214"/>
  <sheetViews>
    <sheetView showGridLines="0" showZeros="0" showWhiteSpace="0" topLeftCell="A7" zoomScale="50" zoomScaleNormal="50" workbookViewId="0">
      <selection activeCell="F19" sqref="F19"/>
    </sheetView>
  </sheetViews>
  <sheetFormatPr defaultColWidth="15.33203125" defaultRowHeight="21" x14ac:dyDescent="0.4"/>
  <cols>
    <col min="1" max="1" width="10.44140625" style="80" customWidth="1"/>
    <col min="2" max="2" width="5.5546875" style="80" customWidth="1"/>
    <col min="3" max="3" width="18.88671875" style="80" customWidth="1"/>
    <col min="4" max="4" width="46.44140625" style="80" customWidth="1"/>
    <col min="5" max="5" width="31.6640625" style="80" customWidth="1"/>
    <col min="6" max="6" width="19.33203125" style="80" customWidth="1"/>
    <col min="7" max="11" width="18.5546875" style="80" customWidth="1"/>
    <col min="12" max="12" width="18.88671875" style="80" customWidth="1"/>
    <col min="13" max="13" width="4.109375" style="81" customWidth="1"/>
    <col min="14" max="14" width="14.5546875" style="5" customWidth="1"/>
    <col min="15" max="15" width="11.109375" style="74" hidden="1" customWidth="1"/>
    <col min="16" max="16" width="24.88671875" style="74" hidden="1" customWidth="1"/>
    <col min="17" max="17" width="18.88671875" style="74" hidden="1" customWidth="1"/>
    <col min="18" max="24" width="14.5546875" style="74" hidden="1" customWidth="1"/>
    <col min="25" max="25" width="24.44140625" style="74" hidden="1" customWidth="1"/>
    <col min="26" max="26" width="20.44140625" style="74" hidden="1" customWidth="1"/>
    <col min="27" max="32" width="15.33203125" style="74" hidden="1" customWidth="1"/>
    <col min="33" max="204" width="15.33203125" style="5" customWidth="1"/>
    <col min="205" max="205" width="3.109375" style="5" customWidth="1"/>
    <col min="206" max="16384" width="15.33203125" style="5"/>
  </cols>
  <sheetData>
    <row r="1" spans="1:255" ht="45.75" customHeight="1" x14ac:dyDescent="0.75">
      <c r="A1" s="1"/>
      <c r="B1" s="1"/>
      <c r="C1" s="1"/>
      <c r="D1" s="1"/>
      <c r="E1" s="1"/>
      <c r="F1" s="1"/>
      <c r="G1" s="1"/>
      <c r="H1" s="427" t="s">
        <v>0</v>
      </c>
      <c r="I1" s="427"/>
      <c r="J1" s="427"/>
      <c r="K1" s="427"/>
      <c r="L1" s="427"/>
      <c r="M1" s="2"/>
      <c r="N1" s="3"/>
      <c r="O1" s="4"/>
      <c r="P1" s="4"/>
      <c r="Q1" s="4"/>
      <c r="R1" s="4"/>
      <c r="S1" s="4"/>
      <c r="T1" s="4"/>
      <c r="U1" s="4"/>
      <c r="V1" s="4"/>
      <c r="W1" s="4"/>
      <c r="X1" s="4"/>
      <c r="Y1" s="4"/>
      <c r="Z1" s="4"/>
      <c r="AA1" s="4"/>
      <c r="AB1" s="4"/>
      <c r="AC1" s="4"/>
      <c r="AD1" s="4"/>
      <c r="AE1" s="4"/>
      <c r="AF1" s="4"/>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ht="50.1" customHeight="1" x14ac:dyDescent="0.75">
      <c r="A2" s="1"/>
      <c r="B2" s="1"/>
      <c r="C2" s="1"/>
      <c r="D2" s="1"/>
      <c r="E2" s="1"/>
      <c r="F2" s="1"/>
      <c r="G2" s="1"/>
      <c r="H2" s="428"/>
      <c r="I2" s="7" t="s">
        <v>1</v>
      </c>
      <c r="J2" s="7"/>
      <c r="K2" s="8">
        <v>1</v>
      </c>
      <c r="L2" s="9"/>
      <c r="M2" s="2"/>
      <c r="N2" s="3"/>
      <c r="O2" s="10" t="str">
        <f>'[4]vnos podatkov'!$A$6</f>
        <v>OP 8-11 - MINI TENIS</v>
      </c>
      <c r="P2" s="11"/>
      <c r="Q2" s="11"/>
      <c r="R2" s="4"/>
      <c r="S2" s="4"/>
      <c r="T2" s="4"/>
      <c r="U2" s="4"/>
      <c r="V2" s="4"/>
      <c r="W2" s="4"/>
      <c r="X2" s="4"/>
      <c r="Y2" s="4"/>
      <c r="Z2" s="4"/>
      <c r="AA2" s="4"/>
      <c r="AB2" s="4"/>
      <c r="AC2" s="4"/>
      <c r="AD2" s="4"/>
      <c r="AE2" s="4"/>
      <c r="AF2" s="4"/>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row>
    <row r="3" spans="1:255" ht="50.1" customHeight="1" x14ac:dyDescent="0.55000000000000004">
      <c r="A3" s="1"/>
      <c r="B3" s="1"/>
      <c r="C3" s="1"/>
      <c r="D3" s="1"/>
      <c r="E3" s="1"/>
      <c r="F3" s="1"/>
      <c r="G3" s="1"/>
      <c r="H3" s="428"/>
      <c r="I3" s="12" t="s">
        <v>2</v>
      </c>
      <c r="J3" s="12"/>
      <c r="K3" s="13"/>
      <c r="L3" s="8">
        <f>'[4]vnos podatkov'!$B$8</f>
        <v>0</v>
      </c>
      <c r="M3" s="2"/>
      <c r="N3" s="3"/>
      <c r="O3" s="14">
        <f>'[4]vnos podatkov'!$A$8</f>
        <v>0</v>
      </c>
      <c r="P3" s="14">
        <f>'[4]vnos podatkov'!$B$8</f>
        <v>0</v>
      </c>
      <c r="Q3" s="14">
        <f>'[4]vnos podatkov'!$A$10</f>
        <v>46095</v>
      </c>
      <c r="R3" s="4"/>
      <c r="S3" s="4"/>
      <c r="T3" s="4"/>
      <c r="U3" s="4"/>
      <c r="V3" s="4"/>
      <c r="W3" s="4"/>
      <c r="X3" s="4"/>
      <c r="Y3" s="4"/>
      <c r="Z3" s="4"/>
      <c r="AA3" s="4"/>
      <c r="AB3" s="4"/>
      <c r="AC3" s="4"/>
      <c r="AD3" s="4"/>
      <c r="AE3" s="4"/>
      <c r="AF3" s="4"/>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row>
    <row r="4" spans="1:255" ht="50.1" customHeight="1" x14ac:dyDescent="0.75">
      <c r="A4" s="1"/>
      <c r="B4" s="1"/>
      <c r="C4" s="429" t="s">
        <v>3</v>
      </c>
      <c r="D4" s="429"/>
      <c r="E4" s="430" t="s">
        <v>4</v>
      </c>
      <c r="F4" s="430">
        <f>'[4]vnos podatkov'!$C$10</f>
        <v>0</v>
      </c>
      <c r="G4" s="431">
        <f>'[4]vnos podatkov'!$C$10</f>
        <v>0</v>
      </c>
      <c r="H4" s="431">
        <f>'[4]vnos podatkov'!$C$10</f>
        <v>0</v>
      </c>
      <c r="I4" s="17" t="s">
        <v>5</v>
      </c>
      <c r="J4" s="18"/>
      <c r="K4" s="19"/>
      <c r="L4" s="20"/>
      <c r="M4" s="2"/>
      <c r="N4" s="3"/>
      <c r="O4" s="4"/>
      <c r="P4" s="4"/>
      <c r="Q4" s="4"/>
      <c r="R4" s="4"/>
      <c r="S4" s="4"/>
      <c r="T4" s="4"/>
      <c r="U4" s="4"/>
      <c r="V4" s="4"/>
      <c r="W4" s="4"/>
      <c r="X4" s="4"/>
      <c r="Y4" s="4"/>
      <c r="Z4" s="4"/>
      <c r="AA4" s="4"/>
      <c r="AB4" s="4"/>
      <c r="AC4" s="4"/>
      <c r="AD4" s="4"/>
      <c r="AE4" s="4"/>
      <c r="AF4" s="4"/>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row>
    <row r="5" spans="1:255" ht="50.1" customHeight="1" x14ac:dyDescent="0.75">
      <c r="A5" s="1"/>
      <c r="B5" s="1"/>
      <c r="C5" s="429" t="s">
        <v>6</v>
      </c>
      <c r="D5" s="429"/>
      <c r="E5" s="430" t="str">
        <f>'[4]vnos podatkov'!$A$6</f>
        <v>OP 8-11 - MINI TENIS</v>
      </c>
      <c r="F5" s="430"/>
      <c r="G5" s="431"/>
      <c r="H5" s="431"/>
      <c r="I5" s="432" t="s">
        <v>7</v>
      </c>
      <c r="J5" s="432"/>
      <c r="K5" s="21"/>
      <c r="L5" s="9"/>
      <c r="M5" s="2"/>
      <c r="N5" s="3"/>
      <c r="O5" s="4"/>
      <c r="P5" s="4"/>
      <c r="Q5" s="4"/>
      <c r="R5" s="4"/>
      <c r="S5" s="4"/>
      <c r="T5" s="4"/>
      <c r="U5" s="4"/>
      <c r="V5" s="4"/>
      <c r="W5" s="4"/>
      <c r="X5" s="4"/>
      <c r="Y5" s="4"/>
      <c r="Z5" s="4"/>
      <c r="AA5" s="4"/>
      <c r="AB5" s="4"/>
      <c r="AC5" s="4"/>
      <c r="AD5" s="4"/>
      <c r="AE5" s="4"/>
      <c r="AF5" s="4"/>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row>
    <row r="6" spans="1:255" ht="50.1" customHeight="1" thickBot="1" x14ac:dyDescent="0.8">
      <c r="A6" s="1"/>
      <c r="B6" s="1"/>
      <c r="C6" s="15"/>
      <c r="D6" s="15"/>
      <c r="E6" s="16"/>
      <c r="F6" s="16"/>
      <c r="G6" s="16"/>
      <c r="H6" s="16"/>
      <c r="I6" s="17"/>
      <c r="J6" s="17"/>
      <c r="K6" s="21"/>
      <c r="L6" s="9"/>
      <c r="M6" s="2"/>
      <c r="N6" s="3"/>
      <c r="O6" s="4"/>
      <c r="P6" s="4"/>
      <c r="Q6" s="4"/>
      <c r="R6" s="4"/>
      <c r="S6" s="4"/>
      <c r="T6" s="4"/>
      <c r="U6" s="4"/>
      <c r="V6" s="4"/>
      <c r="W6" s="4"/>
      <c r="X6" s="4"/>
      <c r="Y6" s="4"/>
      <c r="Z6" s="4"/>
      <c r="AA6" s="4"/>
      <c r="AB6" s="4"/>
      <c r="AC6" s="4"/>
      <c r="AD6" s="4"/>
      <c r="AE6" s="4"/>
      <c r="AF6" s="4"/>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row>
    <row r="7" spans="1:255" s="28" customFormat="1" ht="45" customHeight="1" thickBot="1" x14ac:dyDescent="0.85">
      <c r="A7" s="1"/>
      <c r="B7" s="1"/>
      <c r="C7" s="22" t="s">
        <v>8</v>
      </c>
      <c r="D7" s="23"/>
      <c r="E7" s="24"/>
      <c r="F7" s="25"/>
      <c r="G7" s="419"/>
      <c r="H7" s="419"/>
      <c r="I7" s="419"/>
      <c r="J7" s="419"/>
      <c r="K7" s="420" t="s">
        <v>9</v>
      </c>
      <c r="L7" s="420" t="s">
        <v>10</v>
      </c>
      <c r="M7" s="2"/>
      <c r="N7" s="27"/>
      <c r="O7" s="424" t="s">
        <v>11</v>
      </c>
      <c r="P7" s="425"/>
      <c r="Q7" s="425"/>
      <c r="R7" s="425"/>
      <c r="S7" s="426"/>
      <c r="T7" s="14"/>
      <c r="U7" s="14"/>
      <c r="V7" s="14"/>
      <c r="W7" s="14"/>
      <c r="X7" s="14"/>
      <c r="Y7" s="14"/>
      <c r="Z7" s="14"/>
      <c r="AA7" s="14"/>
      <c r="AB7" s="14"/>
      <c r="AC7" s="14"/>
      <c r="AD7" s="14"/>
      <c r="AE7" s="14"/>
      <c r="AF7" s="14"/>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S7" s="27"/>
      <c r="IT7" s="27"/>
      <c r="IU7" s="27"/>
    </row>
    <row r="8" spans="1:255" s="34" customFormat="1" ht="40.5" customHeight="1" x14ac:dyDescent="0.55000000000000004">
      <c r="A8" s="1"/>
      <c r="B8" s="1"/>
      <c r="C8" s="29" t="s">
        <v>12</v>
      </c>
      <c r="D8" s="29" t="s">
        <v>13</v>
      </c>
      <c r="E8" s="29" t="s">
        <v>14</v>
      </c>
      <c r="F8" s="29" t="s">
        <v>15</v>
      </c>
      <c r="G8" s="419"/>
      <c r="H8" s="419"/>
      <c r="I8" s="419"/>
      <c r="J8" s="419"/>
      <c r="K8" s="420"/>
      <c r="L8" s="420"/>
      <c r="M8" s="2"/>
      <c r="N8" s="30"/>
      <c r="O8" s="31" t="s">
        <v>12</v>
      </c>
      <c r="P8" s="31" t="s">
        <v>13</v>
      </c>
      <c r="Q8" s="31" t="s">
        <v>14</v>
      </c>
      <c r="R8" s="31" t="s">
        <v>15</v>
      </c>
      <c r="S8" s="32"/>
      <c r="T8" s="32"/>
      <c r="U8" s="32"/>
      <c r="V8" s="32"/>
      <c r="W8" s="31"/>
      <c r="X8" s="31" t="s">
        <v>12</v>
      </c>
      <c r="Y8" s="31" t="s">
        <v>13</v>
      </c>
      <c r="Z8" s="31" t="s">
        <v>14</v>
      </c>
      <c r="AA8" s="31" t="s">
        <v>15</v>
      </c>
      <c r="AB8" s="31"/>
      <c r="AC8" s="31"/>
      <c r="AD8" s="31"/>
      <c r="AE8" s="31"/>
      <c r="AF8" s="33" t="s">
        <v>16</v>
      </c>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row>
    <row r="9" spans="1:255" ht="72" customHeight="1" x14ac:dyDescent="0.5">
      <c r="A9" s="35">
        <v>1</v>
      </c>
      <c r="B9" s="36">
        <v>1</v>
      </c>
      <c r="C9" s="37" t="str">
        <f>UPPER(IF($A9="","",VLOOKUP($A9,'[4]m round robin žrebna lista'!$A$7:$R$128,2)))</f>
        <v/>
      </c>
      <c r="D9" s="38" t="str">
        <f>UPPER(IF($A9="","",VLOOKUP($A9,'[4]m round robin žrebna lista'!$A$7:$R$128,3)))</f>
        <v>CVETKO</v>
      </c>
      <c r="E9" s="38" t="str">
        <f>PROPER(IF($A9="","",VLOOKUP($A9,'[4]m round robin žrebna lista'!$A$7:$R$128,4)))</f>
        <v>Lan</v>
      </c>
      <c r="F9" s="39" t="str">
        <f>UPPER(IF($A9="","",VLOOKUP($A9,'[4]m round robin žrebna lista'!$A$7:$R$128,5)))</f>
        <v>BO-BI</v>
      </c>
      <c r="G9" s="40"/>
      <c r="H9" s="41" t="s">
        <v>93</v>
      </c>
      <c r="I9" s="41" t="s">
        <v>83</v>
      </c>
      <c r="J9" s="41" t="s">
        <v>93</v>
      </c>
      <c r="K9" s="42">
        <v>3</v>
      </c>
      <c r="L9" s="42">
        <v>1</v>
      </c>
      <c r="M9" s="43">
        <f>IF($A9="","",VLOOKUP($A9,'[4]m round robin žrebna lista'!$A$7:$R$128,14))</f>
        <v>0</v>
      </c>
      <c r="N9" s="4"/>
      <c r="O9" s="44" t="str">
        <f>UPPER(IF($A9="","",VLOOKUP($A9,'[4]m round robin žrebna lista'!$A$7:$R$128,2)))</f>
        <v/>
      </c>
      <c r="P9" s="44" t="str">
        <f>UPPER(IF($A9="","",VLOOKUP($A9,'[4]m round robin žrebna lista'!$A$7:$R$128,3)))</f>
        <v>CVETKO</v>
      </c>
      <c r="Q9" s="44" t="str">
        <f>PROPER(IF($A9="","",VLOOKUP($A9,'[4]m round robin žrebna lista'!$A$7:$R$128,4)))</f>
        <v>Lan</v>
      </c>
      <c r="R9" s="44" t="str">
        <f>UPPER(IF($A9="","",VLOOKUP($A9,'[4]m round robin žrebna lista'!$A$7:$R$128,5)))</f>
        <v>BO-BI</v>
      </c>
      <c r="S9" s="45"/>
      <c r="T9" s="46"/>
      <c r="U9" s="46"/>
      <c r="V9" s="46"/>
      <c r="W9" s="11"/>
      <c r="X9" s="44" t="str">
        <f>UPPER(IF($A9="","",VLOOKUP($A9,'[4]m round robin žrebna lista'!$A$7:$R$128,2)))</f>
        <v/>
      </c>
      <c r="Y9" s="44" t="str">
        <f>UPPER(IF($A9="","",VLOOKUP($A9,'[4]m round robin žrebna lista'!$A$7:$R$128,3)))</f>
        <v>CVETKO</v>
      </c>
      <c r="Z9" s="44" t="str">
        <f>PROPER(IF($A9="","",VLOOKUP($A9,'[4]m round robin žrebna lista'!$A$7:$R$128,4)))</f>
        <v>Lan</v>
      </c>
      <c r="AA9" s="44" t="str">
        <f>UPPER(IF($A9="","",VLOOKUP($A9,'[4]m round robin žrebna lista'!$A$7:$R$128,5)))</f>
        <v>BO-BI</v>
      </c>
      <c r="AB9" s="45"/>
      <c r="AC9" s="46" t="str">
        <f>IF(T9="","",IF(T9="1bb","1bb",IF(T9="2bb","2bb",IF(T9=1,$M10,0))))</f>
        <v/>
      </c>
      <c r="AD9" s="46" t="str">
        <f>IF(U9="","",IF(U9="1bb","1bb",IF(U9="3bb","3bb",IF(U9=1,$M11,0))))</f>
        <v/>
      </c>
      <c r="AE9" s="46" t="str">
        <f>IF(V9="","",IF(V9="1bb","1bb",IF(V9="4bb","4bb",IF(V9=1,$M12,0))))</f>
        <v/>
      </c>
      <c r="AF9" s="47">
        <f>SUM(AC9:AE9)</f>
        <v>0</v>
      </c>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row>
    <row r="10" spans="1:255" ht="72" customHeight="1" x14ac:dyDescent="0.5">
      <c r="A10" s="35">
        <v>7</v>
      </c>
      <c r="B10" s="36">
        <v>2</v>
      </c>
      <c r="C10" s="37"/>
      <c r="D10" s="38" t="str">
        <f>UPPER(IF($A10="","",VLOOKUP($A10,'[4]m round robin žrebna lista'!$A$7:$R$128,3)))</f>
        <v>JEREB</v>
      </c>
      <c r="E10" s="38" t="str">
        <f>PROPER(IF($A10="","",VLOOKUP($A10,'[4]m round robin žrebna lista'!$A$7:$R$128,4)))</f>
        <v>Jakob</v>
      </c>
      <c r="F10" s="168" t="s">
        <v>158</v>
      </c>
      <c r="G10" s="41" t="s">
        <v>94</v>
      </c>
      <c r="H10" s="40"/>
      <c r="I10" s="41" t="s">
        <v>92</v>
      </c>
      <c r="J10" s="41" t="s">
        <v>72</v>
      </c>
      <c r="K10" s="42">
        <v>2</v>
      </c>
      <c r="L10" s="42">
        <v>2</v>
      </c>
      <c r="M10" s="43">
        <f>IF($A10="","",VLOOKUP($A10,'[4]m round robin žrebna lista'!$A$7:$R$128,14))</f>
        <v>0</v>
      </c>
      <c r="N10" s="4"/>
      <c r="O10" s="44" t="str">
        <f>UPPER(IF($A10="","",VLOOKUP($A10,'[4]m round robin žrebna lista'!$A$7:$R$128,2)))</f>
        <v/>
      </c>
      <c r="P10" s="44" t="str">
        <f>UPPER(IF($A10="","",VLOOKUP($A10,'[4]m round robin žrebna lista'!$A$7:$R$128,3)))</f>
        <v>JEREB</v>
      </c>
      <c r="Q10" s="44" t="str">
        <f>PROPER(IF($A10="","",VLOOKUP($A10,'[4]m round robin žrebna lista'!$A$7:$R$128,4)))</f>
        <v>Jakob</v>
      </c>
      <c r="R10" s="44" t="str">
        <f>UPPER(IF($A10="","",VLOOKUP($A10,'[4]m round robin žrebna lista'!$A$7:$R$128,5)))</f>
        <v>OL-LJ</v>
      </c>
      <c r="S10" s="46"/>
      <c r="T10" s="45"/>
      <c r="U10" s="46"/>
      <c r="V10" s="46"/>
      <c r="W10" s="11"/>
      <c r="X10" s="44" t="str">
        <f>UPPER(IF($A10="","",VLOOKUP($A10,'[4]m round robin žrebna lista'!$A$7:$R$128,2)))</f>
        <v/>
      </c>
      <c r="Y10" s="44" t="str">
        <f>UPPER(IF($A10="","",VLOOKUP($A10,'[4]m round robin žrebna lista'!$A$7:$R$128,3)))</f>
        <v>JEREB</v>
      </c>
      <c r="Z10" s="44" t="str">
        <f>PROPER(IF($A10="","",VLOOKUP($A10,'[4]m round robin žrebna lista'!$A$7:$R$128,4)))</f>
        <v>Jakob</v>
      </c>
      <c r="AA10" s="44" t="str">
        <f>UPPER(IF($A10="","",VLOOKUP($A10,'[4]m round robin žrebna lista'!$A$7:$R$128,5)))</f>
        <v>OL-LJ</v>
      </c>
      <c r="AB10" s="46" t="str">
        <f>IF(S10="","",IF(S10="1bb","1bb",IF(S10="2bb","2bb",IF(S10=1,0,M9))))</f>
        <v/>
      </c>
      <c r="AC10" s="45"/>
      <c r="AD10" s="46" t="str">
        <f>IF(U10="","",IF(U10="2bb","2bb",IF(U10="3bb","3bb",IF(U10=2,M11,0))))</f>
        <v/>
      </c>
      <c r="AE10" s="46" t="str">
        <f>IF(V10="","",IF(V10="2bb","2bb",IF(V10="4bb","4bb",IF(V10=2,M12,0))))</f>
        <v/>
      </c>
      <c r="AF10" s="47">
        <f>SUM(AB10:AE10)</f>
        <v>0</v>
      </c>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row>
    <row r="11" spans="1:255" ht="72" customHeight="1" x14ac:dyDescent="0.5">
      <c r="A11" s="35">
        <v>15</v>
      </c>
      <c r="B11" s="48">
        <v>3</v>
      </c>
      <c r="C11" s="37" t="str">
        <f>UPPER(IF($A11="","",VLOOKUP($A11,'[4]m round robin žrebna lista'!$A$7:$R$128,2)))</f>
        <v/>
      </c>
      <c r="D11" s="38" t="str">
        <f>UPPER(IF($A11="","",VLOOKUP($A11,'[4]m round robin žrebna lista'!$A$7:$R$128,3)))</f>
        <v>PODKRIŽNIK</v>
      </c>
      <c r="E11" s="38" t="str">
        <f>PROPER(IF($A11="","",VLOOKUP($A11,'[4]m round robin žrebna lista'!$A$7:$R$128,4)))</f>
        <v>Jordi</v>
      </c>
      <c r="F11" s="39" t="str">
        <f>UPPER(IF($A11="","",VLOOKUP($A11,'[4]m round robin žrebna lista'!$A$7:$R$128,5)))</f>
        <v>CTA</v>
      </c>
      <c r="G11" s="41" t="s">
        <v>82</v>
      </c>
      <c r="H11" s="41" t="s">
        <v>91</v>
      </c>
      <c r="I11" s="40"/>
      <c r="J11" s="41" t="s">
        <v>81</v>
      </c>
      <c r="K11" s="42">
        <v>1</v>
      </c>
      <c r="L11" s="42">
        <v>3</v>
      </c>
      <c r="M11" s="43">
        <f>IF($A11="","",VLOOKUP($A11,'[4]m round robin žrebna lista'!$A$7:$R$128,14))</f>
        <v>0</v>
      </c>
      <c r="N11" s="4"/>
      <c r="O11" s="44" t="str">
        <f>UPPER(IF($A11="","",VLOOKUP($A11,'[4]m round robin žrebna lista'!$A$7:$R$128,2)))</f>
        <v/>
      </c>
      <c r="P11" s="44" t="str">
        <f>UPPER(IF($A11="","",VLOOKUP($A11,'[4]m round robin žrebna lista'!$A$7:$R$128,3)))</f>
        <v>PODKRIŽNIK</v>
      </c>
      <c r="Q11" s="44" t="str">
        <f>PROPER(IF($A11="","",VLOOKUP($A11,'[4]m round robin žrebna lista'!$A$7:$R$128,4)))</f>
        <v>Jordi</v>
      </c>
      <c r="R11" s="44" t="str">
        <f>UPPER(IF($A11="","",VLOOKUP($A11,'[4]m round robin žrebna lista'!$A$7:$R$128,5)))</f>
        <v>CTA</v>
      </c>
      <c r="S11" s="46"/>
      <c r="T11" s="46"/>
      <c r="U11" s="45"/>
      <c r="V11" s="46"/>
      <c r="W11" s="11"/>
      <c r="X11" s="44" t="str">
        <f>UPPER(IF($A11="","",VLOOKUP($A11,'[4]m round robin žrebna lista'!$A$7:$R$128,2)))</f>
        <v/>
      </c>
      <c r="Y11" s="44" t="str">
        <f>UPPER(IF($A11="","",VLOOKUP($A11,'[4]m round robin žrebna lista'!$A$7:$R$128,3)))</f>
        <v>PODKRIŽNIK</v>
      </c>
      <c r="Z11" s="44" t="str">
        <f>PROPER(IF($A11="","",VLOOKUP($A11,'[4]m round robin žrebna lista'!$A$7:$R$128,4)))</f>
        <v>Jordi</v>
      </c>
      <c r="AA11" s="44" t="str">
        <f>UPPER(IF($A11="","",VLOOKUP($A11,'[4]m round robin žrebna lista'!$A$7:$R$128,5)))</f>
        <v>CTA</v>
      </c>
      <c r="AB11" s="46" t="str">
        <f>IF(S11="","",IF(S11="1bb","1bb",IF(S11="3bb","3bb",IF(S11=1,0,M9))))</f>
        <v/>
      </c>
      <c r="AC11" s="46" t="str">
        <f>IF(T11="","",IF(T11="2bb","2bb",IF(T11="3bb","3bb",IF(T11=2,0,M10))))</f>
        <v/>
      </c>
      <c r="AD11" s="45"/>
      <c r="AE11" s="46" t="str">
        <f>IF(V11="","",IF(V11="3bb","3bb",IF(V11="4bb","4bb",IF(V11=3,M12,0))))</f>
        <v/>
      </c>
      <c r="AF11" s="47">
        <f>SUM(AB11:AE11)</f>
        <v>0</v>
      </c>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row>
    <row r="12" spans="1:255" ht="73.5" customHeight="1" x14ac:dyDescent="0.5">
      <c r="A12" s="49">
        <v>16</v>
      </c>
      <c r="B12" s="36">
        <v>4</v>
      </c>
      <c r="C12" s="37" t="str">
        <f>UPPER(IF($A12="","",VLOOKUP($A12,'[4]m round robin žrebna lista'!$A$7:$R$128,2)))</f>
        <v/>
      </c>
      <c r="D12" s="38" t="str">
        <f>UPPER(IF($A12="","",VLOOKUP($A12,'[4]m round robin žrebna lista'!$A$7:$R$128,3)))</f>
        <v>ROBIDA</v>
      </c>
      <c r="E12" s="38" t="str">
        <f>PROPER(IF($A12="","",VLOOKUP($A12,'[4]m round robin žrebna lista'!$A$7:$R$128,4)))</f>
        <v>Jan Žan</v>
      </c>
      <c r="F12" s="39" t="str">
        <f>UPPER(IF($A12="","",VLOOKUP($A12,'[4]m round robin žrebna lista'!$A$7:$R$128,5)))</f>
        <v>TKNET</v>
      </c>
      <c r="G12" s="41" t="s">
        <v>94</v>
      </c>
      <c r="H12" s="41" t="s">
        <v>74</v>
      </c>
      <c r="I12" s="41" t="s">
        <v>76</v>
      </c>
      <c r="J12" s="40"/>
      <c r="K12" s="42" t="s">
        <v>132</v>
      </c>
      <c r="L12" s="42">
        <v>4</v>
      </c>
      <c r="M12" s="169">
        <f>IF($A12="","",VLOOKUP($A12,'[4]m round robin žrebna lista'!$A$7:$R$128,14))</f>
        <v>0</v>
      </c>
      <c r="N12" s="4"/>
      <c r="O12" s="44" t="str">
        <f>UPPER(IF($A12="","",VLOOKUP($A12,'[4]m round robin žrebna lista'!$A$7:$R$128,2)))</f>
        <v/>
      </c>
      <c r="P12" s="44" t="str">
        <f>UPPER(IF($A12="","",VLOOKUP($A12,'[4]m round robin žrebna lista'!$A$7:$R$128,3)))</f>
        <v>ROBIDA</v>
      </c>
      <c r="Q12" s="44" t="str">
        <f>PROPER(IF($A12="","",VLOOKUP($A12,'[4]m round robin žrebna lista'!$A$7:$R$128,4)))</f>
        <v>Jan Žan</v>
      </c>
      <c r="R12" s="44" t="str">
        <f>UPPER(IF($A12="","",VLOOKUP($A12,'[4]m round robin žrebna lista'!$A$7:$R$128,5)))</f>
        <v>TKNET</v>
      </c>
      <c r="S12" s="46"/>
      <c r="T12" s="46"/>
      <c r="U12" s="46"/>
      <c r="V12" s="45"/>
      <c r="W12" s="11"/>
      <c r="X12" s="44" t="str">
        <f>UPPER(IF($A12="","",VLOOKUP($A12,'[4]m round robin žrebna lista'!$A$7:$R$128,2)))</f>
        <v/>
      </c>
      <c r="Y12" s="44" t="str">
        <f>UPPER(IF($A12="","",VLOOKUP($A12,'[4]m round robin žrebna lista'!$A$7:$R$128,3)))</f>
        <v>ROBIDA</v>
      </c>
      <c r="Z12" s="44" t="str">
        <f>PROPER(IF($A12="","",VLOOKUP($A12,'[4]m round robin žrebna lista'!$A$7:$R$128,4)))</f>
        <v>Jan Žan</v>
      </c>
      <c r="AA12" s="44" t="str">
        <f>UPPER(IF($A12="","",VLOOKUP($A12,'[4]m round robin žrebna lista'!$A$7:$R$128,5)))</f>
        <v>TKNET</v>
      </c>
      <c r="AB12" s="46" t="str">
        <f>IF(S12="","",IF(S12="1bb","1bb",IF(S12="4bb","4bb",IF(S12=1,0,M9))))</f>
        <v/>
      </c>
      <c r="AC12" s="46" t="str">
        <f>IF(T12="","",IF(T12="2bb","2bb",IF(T12="4bb","4bb",IF(T12=2,0,M10))))</f>
        <v/>
      </c>
      <c r="AD12" s="46" t="str">
        <f>IF(U12="","",IF(U12="3bb","3bb",IF(U12="4bb","4bb",IF(U12=3,0,M11))))</f>
        <v/>
      </c>
      <c r="AE12" s="45"/>
      <c r="AF12" s="47">
        <f>SUM(AB12:AE12)</f>
        <v>0</v>
      </c>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row>
    <row r="13" spans="1:255" ht="30" customHeight="1" x14ac:dyDescent="0.5">
      <c r="A13" s="170"/>
      <c r="B13" s="58"/>
      <c r="C13" s="59"/>
      <c r="D13" s="60"/>
      <c r="E13" s="60"/>
      <c r="F13" s="61"/>
      <c r="G13" s="62"/>
      <c r="H13" s="62"/>
      <c r="I13" s="62"/>
      <c r="J13" s="171"/>
      <c r="K13" s="64"/>
      <c r="L13" s="64"/>
      <c r="M13" s="43"/>
      <c r="N13" s="4"/>
      <c r="O13" s="11"/>
      <c r="P13" s="11"/>
      <c r="Q13" s="11"/>
      <c r="R13" s="11"/>
      <c r="S13" s="32"/>
      <c r="T13" s="32"/>
      <c r="U13" s="32"/>
      <c r="V13" s="56"/>
      <c r="W13" s="11"/>
      <c r="X13" s="11"/>
      <c r="Y13" s="11"/>
      <c r="Z13" s="11"/>
      <c r="AA13" s="11"/>
      <c r="AB13" s="32"/>
      <c r="AC13" s="32"/>
      <c r="AD13" s="32"/>
      <c r="AE13" s="56"/>
      <c r="AF13" s="31"/>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row>
    <row r="14" spans="1:255" ht="30" customHeight="1" thickBot="1" x14ac:dyDescent="0.55000000000000004">
      <c r="A14" s="170"/>
      <c r="B14" s="58"/>
      <c r="C14" s="59"/>
      <c r="D14" s="60"/>
      <c r="E14" s="60"/>
      <c r="F14" s="61"/>
      <c r="G14" s="62"/>
      <c r="H14" s="62"/>
      <c r="I14" s="62"/>
      <c r="J14" s="171"/>
      <c r="K14" s="64"/>
      <c r="L14" s="64"/>
      <c r="M14" s="43"/>
      <c r="N14" s="4"/>
      <c r="O14" s="11"/>
      <c r="P14" s="11"/>
      <c r="Q14" s="11"/>
      <c r="R14" s="11"/>
      <c r="S14" s="32"/>
      <c r="T14" s="32"/>
      <c r="U14" s="32"/>
      <c r="V14" s="56"/>
      <c r="W14" s="11"/>
      <c r="X14" s="11"/>
      <c r="Y14" s="11"/>
      <c r="Z14" s="11"/>
      <c r="AA14" s="11"/>
      <c r="AB14" s="32"/>
      <c r="AC14" s="32"/>
      <c r="AD14" s="32"/>
      <c r="AE14" s="56"/>
      <c r="AF14" s="31"/>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row>
    <row r="15" spans="1:255" ht="48" customHeight="1" thickBot="1" x14ac:dyDescent="0.85">
      <c r="A15" s="26"/>
      <c r="B15" s="26"/>
      <c r="C15" s="22" t="s">
        <v>165</v>
      </c>
      <c r="D15" s="23"/>
      <c r="E15" s="24"/>
      <c r="F15" s="25"/>
      <c r="G15" s="419"/>
      <c r="H15" s="419"/>
      <c r="I15" s="419"/>
      <c r="J15" s="419"/>
      <c r="K15" s="420" t="s">
        <v>9</v>
      </c>
      <c r="L15" s="420" t="s">
        <v>10</v>
      </c>
      <c r="M15" s="2"/>
      <c r="N15" s="3"/>
      <c r="O15" s="4"/>
      <c r="P15" s="4"/>
      <c r="Q15" s="4"/>
      <c r="R15" s="4"/>
      <c r="S15" s="4"/>
      <c r="T15" s="4"/>
      <c r="U15" s="4"/>
      <c r="V15" s="4"/>
      <c r="W15" s="4"/>
      <c r="X15" s="4"/>
      <c r="Y15" s="4"/>
      <c r="Z15" s="4"/>
      <c r="AA15" s="4"/>
      <c r="AB15" s="4"/>
      <c r="AC15" s="4"/>
      <c r="AD15" s="4"/>
      <c r="AE15" s="4"/>
      <c r="AF15" s="4"/>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row>
    <row r="16" spans="1:255" s="34" customFormat="1" ht="40.5" customHeight="1" x14ac:dyDescent="0.55000000000000004">
      <c r="A16" s="26"/>
      <c r="B16" s="26"/>
      <c r="C16" s="29" t="s">
        <v>12</v>
      </c>
      <c r="D16" s="29" t="s">
        <v>13</v>
      </c>
      <c r="E16" s="65" t="s">
        <v>14</v>
      </c>
      <c r="F16" s="29" t="s">
        <v>15</v>
      </c>
      <c r="G16" s="419"/>
      <c r="H16" s="419"/>
      <c r="I16" s="419"/>
      <c r="J16" s="419"/>
      <c r="K16" s="420"/>
      <c r="L16" s="420"/>
      <c r="M16" s="2"/>
      <c r="N16" s="30"/>
      <c r="O16" s="31" t="s">
        <v>12</v>
      </c>
      <c r="P16" s="31" t="s">
        <v>13</v>
      </c>
      <c r="Q16" s="31" t="s">
        <v>14</v>
      </c>
      <c r="R16" s="31" t="s">
        <v>15</v>
      </c>
      <c r="S16" s="32"/>
      <c r="T16" s="66"/>
      <c r="U16" s="66"/>
      <c r="V16" s="66"/>
      <c r="W16" s="66"/>
      <c r="X16" s="31" t="s">
        <v>12</v>
      </c>
      <c r="Y16" s="31" t="s">
        <v>13</v>
      </c>
      <c r="Z16" s="31" t="s">
        <v>14</v>
      </c>
      <c r="AA16" s="31" t="s">
        <v>15</v>
      </c>
      <c r="AB16" s="31"/>
      <c r="AC16" s="31"/>
      <c r="AD16" s="31"/>
      <c r="AE16" s="31"/>
      <c r="AF16" s="33" t="s">
        <v>16</v>
      </c>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row>
    <row r="17" spans="1:255" ht="72.900000000000006" customHeight="1" x14ac:dyDescent="0.5">
      <c r="A17" s="35">
        <v>2</v>
      </c>
      <c r="B17" s="36">
        <v>1</v>
      </c>
      <c r="C17" s="37" t="str">
        <f>UPPER(IF($A17="","",VLOOKUP($A17,'[4]m round robin žrebna lista'!$A$7:$R$128,2)))</f>
        <v/>
      </c>
      <c r="D17" s="38" t="str">
        <f>UPPER(IF($A17="","",VLOOKUP($A17,'[4]m round robin žrebna lista'!$A$7:$R$128,3)))</f>
        <v>ŠKULJ</v>
      </c>
      <c r="E17" s="38" t="str">
        <f>PROPER(IF($A17="","",VLOOKUP($A17,'[4]m round robin žrebna lista'!$A$7:$R$128,4)))</f>
        <v>Luka</v>
      </c>
      <c r="F17" s="39" t="str">
        <f>UPPER(IF($A17="","",VLOOKUP($A17,'[4]m round robin žrebna lista'!$A$7:$R$128,5)))</f>
        <v>MAJA</v>
      </c>
      <c r="G17" s="40"/>
      <c r="H17" s="41" t="s">
        <v>83</v>
      </c>
      <c r="I17" s="41" t="s">
        <v>88</v>
      </c>
      <c r="J17" s="41" t="s">
        <v>93</v>
      </c>
      <c r="K17" s="42">
        <v>3</v>
      </c>
      <c r="L17" s="42">
        <v>1</v>
      </c>
      <c r="M17" s="43">
        <f>IF($A17="","",VLOOKUP($A17,'[4]m round robin žrebna lista'!$A$7:$R$128,14))</f>
        <v>0</v>
      </c>
      <c r="N17" s="4"/>
      <c r="O17" s="44" t="str">
        <f>UPPER(IF($A17="","",VLOOKUP($A17,'[4]m round robin žrebna lista'!$A$7:$R$128,2)))</f>
        <v/>
      </c>
      <c r="P17" s="44" t="str">
        <f>UPPER(IF($A17="","",VLOOKUP($A17,'[4]m round robin žrebna lista'!$A$7:$R$128,3)))</f>
        <v>ŠKULJ</v>
      </c>
      <c r="Q17" s="44" t="str">
        <f>PROPER(IF($A17="","",VLOOKUP($A17,'[4]m round robin žrebna lista'!$A$7:$R$128,4)))</f>
        <v>Luka</v>
      </c>
      <c r="R17" s="44" t="str">
        <f>UPPER(IF($A17="","",VLOOKUP($A17,'[4]m round robin žrebna lista'!$A$7:$R$128,5)))</f>
        <v>MAJA</v>
      </c>
      <c r="S17" s="45"/>
      <c r="T17" s="46"/>
      <c r="U17" s="46"/>
      <c r="V17" s="46"/>
      <c r="W17" s="4"/>
      <c r="X17" s="44" t="str">
        <f>UPPER(IF($A17="","",VLOOKUP($A17,'[4]m round robin žrebna lista'!$A$7:$R$128,2)))</f>
        <v/>
      </c>
      <c r="Y17" s="44" t="str">
        <f>UPPER(IF($A17="","",VLOOKUP($A17,'[4]m round robin žrebna lista'!$A$7:$R$128,3)))</f>
        <v>ŠKULJ</v>
      </c>
      <c r="Z17" s="44" t="str">
        <f>PROPER(IF($A17="","",VLOOKUP($A17,'[4]m round robin žrebna lista'!$A$7:$R$128,4)))</f>
        <v>Luka</v>
      </c>
      <c r="AA17" s="44" t="str">
        <f>UPPER(IF($A17="","",VLOOKUP($A17,'[4]m round robin žrebna lista'!$A$7:$R$128,5)))</f>
        <v>MAJA</v>
      </c>
      <c r="AB17" s="45"/>
      <c r="AC17" s="46" t="str">
        <f>IF(T17="","",IF(T17="1bb","1bb",IF(T17="2bb","2bb",IF(T17=1,$M18,0))))</f>
        <v/>
      </c>
      <c r="AD17" s="46" t="str">
        <f>IF(U17="","",IF(U17="1bb","1bb",IF(U17="3bb","3bb",IF(U17=1,$M19,0))))</f>
        <v/>
      </c>
      <c r="AE17" s="46" t="str">
        <f>IF(V17="","",IF(V17="1bb","1bb",IF(V17="4bb","4bb",IF(V17=1,$M20,0))))</f>
        <v/>
      </c>
      <c r="AF17" s="47">
        <f>SUM(AC17:AE17)</f>
        <v>0</v>
      </c>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row>
    <row r="18" spans="1:255" ht="72.900000000000006" customHeight="1" x14ac:dyDescent="0.5">
      <c r="A18" s="35">
        <v>6</v>
      </c>
      <c r="B18" s="36">
        <v>2</v>
      </c>
      <c r="C18" s="37" t="str">
        <f>UPPER(IF($A18="","",VLOOKUP($A18,'[4]m round robin žrebna lista'!$A$7:$R$128,2)))</f>
        <v/>
      </c>
      <c r="D18" s="38" t="str">
        <f>UPPER(IF($A18="","",VLOOKUP($A18,'[4]m round robin žrebna lista'!$A$7:$R$128,3)))</f>
        <v>DOBRILA</v>
      </c>
      <c r="E18" s="38" t="str">
        <f>PROPER(IF($A18="","",VLOOKUP($A18,'[4]m round robin žrebna lista'!$A$7:$R$128,4)))</f>
        <v>Žiga</v>
      </c>
      <c r="F18" s="39" t="str">
        <f>UPPER(IF($A18="","",VLOOKUP($A18,'[4]m round robin žrebna lista'!$A$7:$R$128,5)))</f>
        <v>BO-BI</v>
      </c>
      <c r="G18" s="41" t="s">
        <v>82</v>
      </c>
      <c r="H18" s="40"/>
      <c r="I18" s="41" t="s">
        <v>76</v>
      </c>
      <c r="J18" s="41" t="s">
        <v>87</v>
      </c>
      <c r="K18" s="42" t="s">
        <v>132</v>
      </c>
      <c r="L18" s="42">
        <v>4</v>
      </c>
      <c r="M18" s="43">
        <f>IF($A18="","",VLOOKUP($A18,'[4]m round robin žrebna lista'!$A$7:$R$128,14))</f>
        <v>0</v>
      </c>
      <c r="N18" s="4"/>
      <c r="O18" s="44" t="str">
        <f>UPPER(IF($A18="","",VLOOKUP($A18,'[4]m round robin žrebna lista'!$A$7:$R$128,2)))</f>
        <v/>
      </c>
      <c r="P18" s="44" t="str">
        <f>UPPER(IF($A18="","",VLOOKUP($A18,'[4]m round robin žrebna lista'!$A$7:$R$128,3)))</f>
        <v>DOBRILA</v>
      </c>
      <c r="Q18" s="44" t="str">
        <f>PROPER(IF($A18="","",VLOOKUP($A18,'[4]m round robin žrebna lista'!$A$7:$R$128,4)))</f>
        <v>Žiga</v>
      </c>
      <c r="R18" s="44" t="str">
        <f>UPPER(IF($A18="","",VLOOKUP($A18,'[4]m round robin žrebna lista'!$A$7:$R$128,5)))</f>
        <v>BO-BI</v>
      </c>
      <c r="S18" s="46"/>
      <c r="T18" s="45"/>
      <c r="U18" s="46"/>
      <c r="V18" s="46"/>
      <c r="W18" s="4"/>
      <c r="X18" s="44" t="str">
        <f>UPPER(IF($A18="","",VLOOKUP($A18,'[4]m round robin žrebna lista'!$A$7:$R$128,2)))</f>
        <v/>
      </c>
      <c r="Y18" s="44" t="str">
        <f>UPPER(IF($A18="","",VLOOKUP($A18,'[4]m round robin žrebna lista'!$A$7:$R$128,3)))</f>
        <v>DOBRILA</v>
      </c>
      <c r="Z18" s="44" t="str">
        <f>PROPER(IF($A18="","",VLOOKUP($A18,'[4]m round robin žrebna lista'!$A$7:$R$128,4)))</f>
        <v>Žiga</v>
      </c>
      <c r="AA18" s="44" t="str">
        <f>UPPER(IF($A18="","",VLOOKUP($A18,'[4]m round robin žrebna lista'!$A$7:$R$128,5)))</f>
        <v>BO-BI</v>
      </c>
      <c r="AB18" s="46" t="str">
        <f>IF(S18="","",IF(S18="1bb","1bb",IF(S18="2bb","2bb",IF(S18=1,0,M17))))</f>
        <v/>
      </c>
      <c r="AC18" s="45"/>
      <c r="AD18" s="46" t="str">
        <f>IF(U18="","",IF(U18="2bb","2bb",IF(U18="3bb","3bb",IF(U18=2,M19,0))))</f>
        <v/>
      </c>
      <c r="AE18" s="46" t="str">
        <f>IF(V18="","",IF(V18="2bb","2bb",IF(V18="4bb","4bb",IF(V18=2,M20,0))))</f>
        <v/>
      </c>
      <c r="AF18" s="47">
        <f>SUM(AB18:AE18)</f>
        <v>0</v>
      </c>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row>
    <row r="19" spans="1:255" ht="72.900000000000006" customHeight="1" x14ac:dyDescent="0.5">
      <c r="A19" s="35">
        <v>8</v>
      </c>
      <c r="B19" s="36">
        <v>3</v>
      </c>
      <c r="C19" s="37" t="str">
        <f>UPPER(IF($A19="","",VLOOKUP($A19,'[4]m round robin žrebna lista'!$A$7:$R$128,2)))</f>
        <v/>
      </c>
      <c r="D19" s="38" t="str">
        <f>UPPER(IF($A19="","",VLOOKUP($A19,'[4]m round robin žrebna lista'!$A$7:$R$128,3)))</f>
        <v>KIRAYOGLU</v>
      </c>
      <c r="E19" s="38" t="str">
        <f>PROPER(IF($A19="","",VLOOKUP($A19,'[4]m round robin žrebna lista'!$A$7:$R$128,4)))</f>
        <v>Emre</v>
      </c>
      <c r="F19" s="39" t="str">
        <f>UPPER(IF($A19="","",VLOOKUP($A19,'[4]m round robin žrebna lista'!$A$7:$R$128,5)))</f>
        <v>OL-LJ</v>
      </c>
      <c r="G19" s="41" t="s">
        <v>87</v>
      </c>
      <c r="H19" s="41" t="s">
        <v>81</v>
      </c>
      <c r="I19" s="40"/>
      <c r="J19" s="41" t="s">
        <v>88</v>
      </c>
      <c r="K19" s="42">
        <v>2</v>
      </c>
      <c r="L19" s="42">
        <v>2</v>
      </c>
      <c r="M19" s="43">
        <f>IF($A19="","",VLOOKUP($A19,'[4]m round robin žrebna lista'!$A$7:$R$128,14))</f>
        <v>0</v>
      </c>
      <c r="N19" s="4"/>
      <c r="O19" s="44" t="str">
        <f>UPPER(IF($A19="","",VLOOKUP($A19,'[4]m round robin žrebna lista'!$A$7:$R$128,2)))</f>
        <v/>
      </c>
      <c r="P19" s="44" t="str">
        <f>UPPER(IF($A19="","",VLOOKUP($A19,'[4]m round robin žrebna lista'!$A$7:$R$128,3)))</f>
        <v>KIRAYOGLU</v>
      </c>
      <c r="Q19" s="44" t="str">
        <f>PROPER(IF($A19="","",VLOOKUP($A19,'[4]m round robin žrebna lista'!$A$7:$R$128,4)))</f>
        <v>Emre</v>
      </c>
      <c r="R19" s="44" t="str">
        <f>UPPER(IF($A19="","",VLOOKUP($A19,'[4]m round robin žrebna lista'!$A$7:$R$128,5)))</f>
        <v>OL-LJ</v>
      </c>
      <c r="S19" s="46"/>
      <c r="T19" s="46"/>
      <c r="U19" s="45"/>
      <c r="V19" s="46"/>
      <c r="W19" s="4"/>
      <c r="X19" s="44" t="str">
        <f>UPPER(IF($A19="","",VLOOKUP($A19,'[4]m round robin žrebna lista'!$A$7:$R$128,2)))</f>
        <v/>
      </c>
      <c r="Y19" s="44" t="str">
        <f>UPPER(IF($A19="","",VLOOKUP($A19,'[4]m round robin žrebna lista'!$A$7:$R$128,3)))</f>
        <v>KIRAYOGLU</v>
      </c>
      <c r="Z19" s="44" t="str">
        <f>PROPER(IF($A19="","",VLOOKUP($A19,'[4]m round robin žrebna lista'!$A$7:$R$128,4)))</f>
        <v>Emre</v>
      </c>
      <c r="AA19" s="44" t="str">
        <f>UPPER(IF($A19="","",VLOOKUP($A19,'[4]m round robin žrebna lista'!$A$7:$R$128,5)))</f>
        <v>OL-LJ</v>
      </c>
      <c r="AB19" s="46" t="str">
        <f>IF(S19="","",IF(S19="1bb","1bb",IF(S19="3bb","3bb",IF(S19=1,0,M17))))</f>
        <v/>
      </c>
      <c r="AC19" s="46" t="str">
        <f>IF(T19="","",IF(T19="2bb","2bb",IF(T19="3bb","3bb",IF(T19=2,0,M18))))</f>
        <v/>
      </c>
      <c r="AD19" s="45"/>
      <c r="AE19" s="46" t="str">
        <f>IF(V19="","",IF(V19="3bb","3bb",IF(V19="4bb","4bb",IF(V19=3,M20,0))))</f>
        <v/>
      </c>
      <c r="AF19" s="47">
        <f>SUM(AB19:AE19)</f>
        <v>0</v>
      </c>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row>
    <row r="20" spans="1:255" ht="72.900000000000006" customHeight="1" x14ac:dyDescent="0.5">
      <c r="A20" s="35">
        <v>12</v>
      </c>
      <c r="B20" s="36">
        <v>4</v>
      </c>
      <c r="C20" s="37" t="str">
        <f>UPPER(IF($A20="","",VLOOKUP($A20,'[4]m round robin žrebna lista'!$A$7:$R$128,2)))</f>
        <v/>
      </c>
      <c r="D20" s="38" t="str">
        <f>UPPER(IF($A20="","",VLOOKUP($A20,'[4]m round robin žrebna lista'!$A$7:$R$128,3)))</f>
        <v>KRIČEJ Š.</v>
      </c>
      <c r="E20" s="38" t="str">
        <f>PROPER(IF($A20="","",VLOOKUP($A20,'[4]m round robin žrebna lista'!$A$7:$R$128,4)))</f>
        <v>Adonis Dion</v>
      </c>
      <c r="F20" s="39" t="str">
        <f>UPPER(IF($A20="","",VLOOKUP($A20,'[4]m round robin žrebna lista'!$A$7:$R$128,5)))</f>
        <v>TKNET</v>
      </c>
      <c r="G20" s="41" t="s">
        <v>94</v>
      </c>
      <c r="H20" s="41" t="s">
        <v>88</v>
      </c>
      <c r="I20" s="41" t="s">
        <v>87</v>
      </c>
      <c r="J20" s="40"/>
      <c r="K20" s="42">
        <v>1</v>
      </c>
      <c r="L20" s="42">
        <v>3</v>
      </c>
      <c r="M20" s="43">
        <f>IF($A20="","",VLOOKUP($A20,'[4]m round robin žrebna lista'!$A$7:$R$128,14))</f>
        <v>0</v>
      </c>
      <c r="N20" s="4"/>
      <c r="O20" s="44" t="str">
        <f>UPPER(IF($A20="","",VLOOKUP($A20,'[4]m round robin žrebna lista'!$A$7:$R$128,2)))</f>
        <v/>
      </c>
      <c r="P20" s="44" t="str">
        <f>UPPER(IF($A20="","",VLOOKUP($A20,'[4]m round robin žrebna lista'!$A$7:$R$128,3)))</f>
        <v>KRIČEJ Š.</v>
      </c>
      <c r="Q20" s="44" t="str">
        <f>PROPER(IF($A20="","",VLOOKUP($A20,'[4]m round robin žrebna lista'!$A$7:$R$128,4)))</f>
        <v>Adonis Dion</v>
      </c>
      <c r="R20" s="44" t="str">
        <f>UPPER(IF($A20="","",VLOOKUP($A20,'[4]m round robin žrebna lista'!$A$7:$R$128,5)))</f>
        <v>TKNET</v>
      </c>
      <c r="S20" s="46"/>
      <c r="T20" s="46"/>
      <c r="U20" s="46"/>
      <c r="V20" s="45"/>
      <c r="W20" s="4"/>
      <c r="X20" s="44" t="str">
        <f>UPPER(IF($A20="","",VLOOKUP($A20,'[4]m round robin žrebna lista'!$A$7:$R$128,2)))</f>
        <v/>
      </c>
      <c r="Y20" s="44" t="str">
        <f>UPPER(IF($A20="","",VLOOKUP($A20,'[4]m round robin žrebna lista'!$A$7:$R$128,3)))</f>
        <v>KRIČEJ Š.</v>
      </c>
      <c r="Z20" s="44" t="str">
        <f>PROPER(IF($A20="","",VLOOKUP($A20,'[4]m round robin žrebna lista'!$A$7:$R$128,4)))</f>
        <v>Adonis Dion</v>
      </c>
      <c r="AA20" s="44" t="str">
        <f>UPPER(IF($A20="","",VLOOKUP($A20,'[4]m round robin žrebna lista'!$A$7:$R$128,5)))</f>
        <v>TKNET</v>
      </c>
      <c r="AB20" s="46" t="str">
        <f>IF(S20="","",IF(S20="1bb","1bb",IF(S20="4bb","4bb",IF(S20=1,0,M17))))</f>
        <v/>
      </c>
      <c r="AC20" s="46" t="str">
        <f>IF(T20="","",IF(T20="2bb","2bb",IF(T20="4bb","4bb",IF(T20=2,0,M18))))</f>
        <v/>
      </c>
      <c r="AD20" s="46" t="str">
        <f>IF(U20="","",IF(U20="3bb","3bb",IF(U20="4bb","4bb",IF(U20=3,0,M19))))</f>
        <v/>
      </c>
      <c r="AE20" s="45"/>
      <c r="AF20" s="47">
        <f>SUM(AB20:AD20)</f>
        <v>0</v>
      </c>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row>
    <row r="21" spans="1:255" ht="27.75" customHeight="1" thickBot="1" x14ac:dyDescent="0.55000000000000004">
      <c r="A21" s="57"/>
      <c r="B21" s="58"/>
      <c r="C21" s="59"/>
      <c r="D21" s="60"/>
      <c r="E21" s="60"/>
      <c r="F21" s="61"/>
      <c r="G21" s="62"/>
      <c r="H21" s="62"/>
      <c r="I21" s="62"/>
      <c r="J21" s="63"/>
      <c r="K21" s="64"/>
      <c r="L21" s="64"/>
      <c r="M21" s="43"/>
      <c r="N21" s="4"/>
      <c r="O21" s="11"/>
      <c r="P21" s="11"/>
      <c r="Q21" s="11"/>
      <c r="R21" s="11"/>
      <c r="S21" s="32"/>
      <c r="T21" s="32"/>
      <c r="U21" s="32"/>
      <c r="V21" s="56"/>
      <c r="W21" s="4"/>
      <c r="X21" s="11"/>
      <c r="Y21" s="11"/>
      <c r="Z21" s="11"/>
      <c r="AA21" s="11"/>
      <c r="AB21" s="32"/>
      <c r="AC21" s="32"/>
      <c r="AD21" s="32"/>
      <c r="AE21" s="56"/>
      <c r="AF21" s="31"/>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row>
    <row r="22" spans="1:255" ht="46.5" customHeight="1" thickBot="1" x14ac:dyDescent="0.85">
      <c r="A22" s="419"/>
      <c r="B22" s="419"/>
      <c r="C22" s="22" t="s">
        <v>166</v>
      </c>
      <c r="D22" s="23"/>
      <c r="E22" s="24"/>
      <c r="F22" s="25"/>
      <c r="G22" s="419"/>
      <c r="H22" s="419"/>
      <c r="I22" s="419"/>
      <c r="J22" s="419"/>
      <c r="K22" s="420" t="s">
        <v>9</v>
      </c>
      <c r="L22" s="420" t="s">
        <v>10</v>
      </c>
      <c r="M22" s="2"/>
      <c r="N22" s="3"/>
      <c r="O22" s="4"/>
      <c r="P22" s="4"/>
      <c r="Q22" s="4"/>
      <c r="R22" s="4"/>
      <c r="S22" s="4"/>
      <c r="T22" s="4"/>
      <c r="U22" s="4"/>
      <c r="V22" s="4"/>
      <c r="W22" s="4"/>
      <c r="X22" s="4"/>
      <c r="Y22" s="4"/>
      <c r="Z22" s="4"/>
      <c r="AA22" s="4"/>
      <c r="AB22" s="4"/>
      <c r="AC22" s="4"/>
      <c r="AD22" s="4"/>
      <c r="AE22" s="4"/>
      <c r="AF22" s="4"/>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row>
    <row r="23" spans="1:255" s="34" customFormat="1" ht="40.5" customHeight="1" x14ac:dyDescent="0.55000000000000004">
      <c r="A23" s="419"/>
      <c r="B23" s="419"/>
      <c r="C23" s="29" t="s">
        <v>12</v>
      </c>
      <c r="D23" s="29" t="s">
        <v>13</v>
      </c>
      <c r="E23" s="65" t="s">
        <v>14</v>
      </c>
      <c r="F23" s="29" t="s">
        <v>15</v>
      </c>
      <c r="G23" s="419"/>
      <c r="H23" s="419"/>
      <c r="I23" s="419"/>
      <c r="J23" s="419"/>
      <c r="K23" s="420"/>
      <c r="L23" s="420"/>
      <c r="M23" s="2"/>
      <c r="N23" s="30"/>
      <c r="O23" s="31" t="s">
        <v>12</v>
      </c>
      <c r="P23" s="31" t="s">
        <v>13</v>
      </c>
      <c r="Q23" s="31" t="s">
        <v>14</v>
      </c>
      <c r="R23" s="31" t="s">
        <v>15</v>
      </c>
      <c r="S23" s="32"/>
      <c r="T23" s="66"/>
      <c r="U23" s="66"/>
      <c r="V23" s="66"/>
      <c r="W23" s="66"/>
      <c r="X23" s="31" t="s">
        <v>12</v>
      </c>
      <c r="Y23" s="31" t="s">
        <v>13</v>
      </c>
      <c r="Z23" s="31" t="s">
        <v>14</v>
      </c>
      <c r="AA23" s="31" t="s">
        <v>15</v>
      </c>
      <c r="AB23" s="31"/>
      <c r="AC23" s="31"/>
      <c r="AD23" s="31"/>
      <c r="AE23" s="31"/>
      <c r="AF23" s="33" t="s">
        <v>16</v>
      </c>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row>
    <row r="24" spans="1:255" ht="72.900000000000006" customHeight="1" x14ac:dyDescent="0.5">
      <c r="A24" s="35">
        <v>3</v>
      </c>
      <c r="B24" s="36">
        <v>1</v>
      </c>
      <c r="C24" s="37" t="str">
        <f>UPPER(IF($A24="","",VLOOKUP($A24,'[4]m round robin žrebna lista'!$A$7:$R$128,2)))</f>
        <v/>
      </c>
      <c r="D24" s="38" t="str">
        <f>UPPER(IF($A24="","",VLOOKUP($A24,'[4]m round robin žrebna lista'!$A$7:$R$128,3)))</f>
        <v>MEDEN</v>
      </c>
      <c r="E24" s="38" t="str">
        <f>PROPER(IF($A24="","",VLOOKUP($A24,'[4]m round robin žrebna lista'!$A$7:$R$128,4)))</f>
        <v>Eros</v>
      </c>
      <c r="F24" s="39" t="str">
        <f>UPPER(IF($A24="","",VLOOKUP($A24,'[4]m round robin žrebna lista'!$A$7:$R$128,5)))</f>
        <v>TABRE</v>
      </c>
      <c r="G24" s="40"/>
      <c r="H24" s="41" t="s">
        <v>81</v>
      </c>
      <c r="I24" s="41" t="s">
        <v>72</v>
      </c>
      <c r="J24" s="41" t="s">
        <v>72</v>
      </c>
      <c r="K24" s="42">
        <v>3</v>
      </c>
      <c r="L24" s="42">
        <v>1</v>
      </c>
      <c r="M24" s="43">
        <f>IF($A24="","",VLOOKUP($A24,'[4]m round robin žrebna lista'!$A$7:$R$128,14))</f>
        <v>0</v>
      </c>
      <c r="N24" s="4"/>
      <c r="O24" s="44" t="str">
        <f>UPPER(IF($A24="","",VLOOKUP($A24,'[4]m round robin žrebna lista'!$A$7:$R$128,2)))</f>
        <v/>
      </c>
      <c r="P24" s="44" t="str">
        <f>UPPER(IF($A24="","",VLOOKUP($A24,'[4]m round robin žrebna lista'!$A$7:$R$128,3)))</f>
        <v>MEDEN</v>
      </c>
      <c r="Q24" s="44" t="str">
        <f>PROPER(IF($A24="","",VLOOKUP($A24,'[4]m round robin žrebna lista'!$A$7:$R$128,4)))</f>
        <v>Eros</v>
      </c>
      <c r="R24" s="44" t="str">
        <f>UPPER(IF($A24="","",VLOOKUP($A24,'[4]m round robin žrebna lista'!$A$7:$R$128,5)))</f>
        <v>TABRE</v>
      </c>
      <c r="S24" s="45"/>
      <c r="T24" s="46"/>
      <c r="U24" s="46"/>
      <c r="V24" s="46"/>
      <c r="W24" s="4"/>
      <c r="X24" s="44" t="str">
        <f>UPPER(IF($A24="","",VLOOKUP($A24,'[4]m round robin žrebna lista'!$A$7:$R$128,2)))</f>
        <v/>
      </c>
      <c r="Y24" s="44" t="str">
        <f>UPPER(IF($A24="","",VLOOKUP($A24,'[4]m round robin žrebna lista'!$A$7:$R$128,3)))</f>
        <v>MEDEN</v>
      </c>
      <c r="Z24" s="44" t="str">
        <f>PROPER(IF($A24="","",VLOOKUP($A24,'[4]m round robin žrebna lista'!$A$7:$R$128,4)))</f>
        <v>Eros</v>
      </c>
      <c r="AA24" s="44" t="str">
        <f>UPPER(IF($A24="","",VLOOKUP($A24,'[4]m round robin žrebna lista'!$A$7:$R$128,5)))</f>
        <v>TABRE</v>
      </c>
      <c r="AB24" s="45"/>
      <c r="AC24" s="46" t="str">
        <f>IF(T24="","",IF(T24="1bb","1bb",IF(T24="2bb","2bb",IF(T24=1,$M25,0))))</f>
        <v/>
      </c>
      <c r="AD24" s="46" t="str">
        <f>IF(U24="","",IF(U24="1bb","1bb",IF(U24="3bb","3bb",IF(U24=1,$M26,0))))</f>
        <v/>
      </c>
      <c r="AE24" s="46" t="str">
        <f>IF(V24="","",IF(V24="1bb","1bb",IF(V24="4bb","4bb",IF(V24=1,$M27,0))))</f>
        <v/>
      </c>
      <c r="AF24" s="47">
        <f>SUM(AC24:AE24)</f>
        <v>0</v>
      </c>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row>
    <row r="25" spans="1:255" ht="72.900000000000006" customHeight="1" x14ac:dyDescent="0.5">
      <c r="A25" s="35">
        <v>5</v>
      </c>
      <c r="B25" s="36">
        <v>2</v>
      </c>
      <c r="C25" s="37" t="str">
        <f>UPPER(IF($A25="","",VLOOKUP($A25,'[4]m round robin žrebna lista'!$A$7:$R$128,2)))</f>
        <v/>
      </c>
      <c r="D25" s="38" t="str">
        <f>UPPER(IF($A25="","",VLOOKUP($A25,'[4]m round robin žrebna lista'!$A$7:$R$128,3)))</f>
        <v>CIOACA</v>
      </c>
      <c r="E25" s="38" t="str">
        <f>PROPER(IF($A25="","",VLOOKUP($A25,'[4]m round robin žrebna lista'!$A$7:$R$128,4)))</f>
        <v>Tudor</v>
      </c>
      <c r="F25" s="39" t="str">
        <f>UPPER(IF($A25="","",VLOOKUP($A25,'[4]m round robin žrebna lista'!$A$7:$R$128,5)))</f>
        <v>MAJA</v>
      </c>
      <c r="G25" s="41" t="s">
        <v>76</v>
      </c>
      <c r="H25" s="40"/>
      <c r="I25" s="41" t="s">
        <v>81</v>
      </c>
      <c r="J25" s="41" t="s">
        <v>88</v>
      </c>
      <c r="K25" s="42">
        <v>2</v>
      </c>
      <c r="L25" s="42">
        <v>2</v>
      </c>
      <c r="M25" s="43">
        <f>IF($A25="","",VLOOKUP($A25,'[4]m round robin žrebna lista'!$A$7:$R$128,14))</f>
        <v>0</v>
      </c>
      <c r="N25" s="4"/>
      <c r="O25" s="44" t="str">
        <f>UPPER(IF($A25="","",VLOOKUP($A25,'[4]m round robin žrebna lista'!$A$7:$R$128,2)))</f>
        <v/>
      </c>
      <c r="P25" s="44" t="str">
        <f>UPPER(IF($A25="","",VLOOKUP($A25,'[4]m round robin žrebna lista'!$A$7:$R$128,3)))</f>
        <v>CIOACA</v>
      </c>
      <c r="Q25" s="44" t="str">
        <f>PROPER(IF($A25="","",VLOOKUP($A25,'[4]m round robin žrebna lista'!$A$7:$R$128,4)))</f>
        <v>Tudor</v>
      </c>
      <c r="R25" s="44" t="str">
        <f>UPPER(IF($A25="","",VLOOKUP($A25,'[4]m round robin žrebna lista'!$A$7:$R$128,5)))</f>
        <v>MAJA</v>
      </c>
      <c r="S25" s="46"/>
      <c r="T25" s="45"/>
      <c r="U25" s="46"/>
      <c r="V25" s="46"/>
      <c r="W25" s="4"/>
      <c r="X25" s="44" t="str">
        <f>UPPER(IF($A25="","",VLOOKUP($A25,'[4]m round robin žrebna lista'!$A$7:$R$128,2)))</f>
        <v/>
      </c>
      <c r="Y25" s="44" t="str">
        <f>UPPER(IF($A25="","",VLOOKUP($A25,'[4]m round robin žrebna lista'!$A$7:$R$128,3)))</f>
        <v>CIOACA</v>
      </c>
      <c r="Z25" s="44" t="str">
        <f>PROPER(IF($A25="","",VLOOKUP($A25,'[4]m round robin žrebna lista'!$A$7:$R$128,4)))</f>
        <v>Tudor</v>
      </c>
      <c r="AA25" s="44" t="str">
        <f>UPPER(IF($A25="","",VLOOKUP($A25,'[4]m round robin žrebna lista'!$A$7:$R$128,5)))</f>
        <v>MAJA</v>
      </c>
      <c r="AB25" s="46" t="str">
        <f>IF(S25="","",IF(S25="1bb","1bb",IF(S25="2bb","2bb",IF(S25=1,0,M24))))</f>
        <v/>
      </c>
      <c r="AC25" s="45"/>
      <c r="AD25" s="46" t="str">
        <f>IF(U25="","",IF(U25="2bb","2bb",IF(U25="3bb","3bb",IF(U25=2,M26,0))))</f>
        <v/>
      </c>
      <c r="AE25" s="46" t="str">
        <f>IF(V25="","",IF(V25="2bb","2bb",IF(V25="4bb","4bb",IF(V25=2,M27,0))))</f>
        <v/>
      </c>
      <c r="AF25" s="47">
        <f>SUM(AB25:AE25)</f>
        <v>0</v>
      </c>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row>
    <row r="26" spans="1:255" ht="72.900000000000006" customHeight="1" x14ac:dyDescent="0.5">
      <c r="A26" s="35">
        <v>9</v>
      </c>
      <c r="B26" s="36">
        <v>3</v>
      </c>
      <c r="C26" s="37" t="str">
        <f>UPPER(IF($A26="","",VLOOKUP($A26,'[4]m round robin žrebna lista'!$A$7:$R$128,2)))</f>
        <v/>
      </c>
      <c r="D26" s="38" t="str">
        <f>UPPER(IF($A26="","",VLOOKUP($A26,'[4]m round robin žrebna lista'!$A$7:$R$128,3)))</f>
        <v>KLEMENC</v>
      </c>
      <c r="E26" s="38" t="str">
        <f>PROPER(IF($A26="","",VLOOKUP($A26,'[4]m round robin žrebna lista'!$A$7:$R$128,4)))</f>
        <v>Tim</v>
      </c>
      <c r="F26" s="39" t="str">
        <f>UPPER(IF($A26="","",VLOOKUP($A26,'[4]m round robin žrebna lista'!$A$7:$R$128,5)))</f>
        <v>BR-MB</v>
      </c>
      <c r="G26" s="41" t="s">
        <v>74</v>
      </c>
      <c r="H26" s="41" t="s">
        <v>76</v>
      </c>
      <c r="I26" s="40"/>
      <c r="J26" s="41" t="s">
        <v>87</v>
      </c>
      <c r="K26" s="42" t="s">
        <v>132</v>
      </c>
      <c r="L26" s="42">
        <v>4</v>
      </c>
      <c r="M26" s="43">
        <f>IF($A26="","",VLOOKUP($A26,'[4]m round robin žrebna lista'!$A$7:$R$128,14))</f>
        <v>0</v>
      </c>
      <c r="N26" s="4"/>
      <c r="O26" s="44" t="str">
        <f>UPPER(IF($A26="","",VLOOKUP($A26,'[4]m round robin žrebna lista'!$A$7:$R$128,2)))</f>
        <v/>
      </c>
      <c r="P26" s="44" t="str">
        <f>UPPER(IF($A26="","",VLOOKUP($A26,'[4]m round robin žrebna lista'!$A$7:$R$128,3)))</f>
        <v>KLEMENC</v>
      </c>
      <c r="Q26" s="44" t="str">
        <f>PROPER(IF($A26="","",VLOOKUP($A26,'[4]m round robin žrebna lista'!$A$7:$R$128,4)))</f>
        <v>Tim</v>
      </c>
      <c r="R26" s="44" t="str">
        <f>UPPER(IF($A26="","",VLOOKUP($A26,'[4]m round robin žrebna lista'!$A$7:$R$128,5)))</f>
        <v>BR-MB</v>
      </c>
      <c r="S26" s="46"/>
      <c r="T26" s="46"/>
      <c r="U26" s="45"/>
      <c r="V26" s="46"/>
      <c r="W26" s="4"/>
      <c r="X26" s="44" t="str">
        <f>UPPER(IF($A26="","",VLOOKUP($A26,'[4]m round robin žrebna lista'!$A$7:$R$128,2)))</f>
        <v/>
      </c>
      <c r="Y26" s="44" t="str">
        <f>UPPER(IF($A26="","",VLOOKUP($A26,'[4]m round robin žrebna lista'!$A$7:$R$128,3)))</f>
        <v>KLEMENC</v>
      </c>
      <c r="Z26" s="44" t="str">
        <f>PROPER(IF($A26="","",VLOOKUP($A26,'[4]m round robin žrebna lista'!$A$7:$R$128,4)))</f>
        <v>Tim</v>
      </c>
      <c r="AA26" s="44" t="str">
        <f>UPPER(IF($A26="","",VLOOKUP($A26,'[4]m round robin žrebna lista'!$A$7:$R$128,5)))</f>
        <v>BR-MB</v>
      </c>
      <c r="AB26" s="46" t="str">
        <f>IF(S26="","",IF(S26="1bb","1bb",IF(S26="3bb","3bb",IF(S26=1,0,M24))))</f>
        <v/>
      </c>
      <c r="AC26" s="46" t="str">
        <f>IF(T26="","",IF(T26="2bb","2bb",IF(T26="3bb","3bb",IF(T26=2,0,M25))))</f>
        <v/>
      </c>
      <c r="AD26" s="45"/>
      <c r="AE26" s="46" t="str">
        <f>IF(V26="","",IF(V26="3bb","3bb",IF(V26="4bb","4bb",IF(V26=3,M27,0))))</f>
        <v/>
      </c>
      <c r="AF26" s="47">
        <f>SUM(AB26:AE26)</f>
        <v>0</v>
      </c>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row>
    <row r="27" spans="1:255" ht="72.900000000000006" customHeight="1" x14ac:dyDescent="0.5">
      <c r="A27" s="35">
        <v>13</v>
      </c>
      <c r="B27" s="36">
        <v>4</v>
      </c>
      <c r="C27" s="37" t="str">
        <f>UPPER(IF($A27="","",VLOOKUP($A27,'[4]m round robin žrebna lista'!$A$7:$R$128,2)))</f>
        <v/>
      </c>
      <c r="D27" s="38" t="str">
        <f>UPPER(IF($A27="","",VLOOKUP($A27,'[4]m round robin žrebna lista'!$A$7:$R$128,3)))</f>
        <v>KRIŽ KURALT</v>
      </c>
      <c r="E27" s="38" t="str">
        <f>PROPER(IF($A27="","",VLOOKUP($A27,'[4]m round robin žrebna lista'!$A$7:$R$128,4)))</f>
        <v>Luka</v>
      </c>
      <c r="F27" s="39" t="str">
        <f>UPPER(IF($A27="","",VLOOKUP($A27,'[4]m round robin žrebna lista'!$A$7:$R$128,5)))</f>
        <v>LUKAKP</v>
      </c>
      <c r="G27" s="41" t="s">
        <v>74</v>
      </c>
      <c r="H27" s="41" t="s">
        <v>87</v>
      </c>
      <c r="I27" s="41" t="s">
        <v>88</v>
      </c>
      <c r="J27" s="40"/>
      <c r="K27" s="42">
        <v>1</v>
      </c>
      <c r="L27" s="42">
        <v>3</v>
      </c>
      <c r="M27" s="43">
        <f>IF($A27="","",VLOOKUP($A27,'[4]m round robin žrebna lista'!$A$7:$R$128,14))</f>
        <v>0</v>
      </c>
      <c r="N27" s="4"/>
      <c r="O27" s="44" t="str">
        <f>UPPER(IF($A27="","",VLOOKUP($A27,'[4]m round robin žrebna lista'!$A$7:$R$128,2)))</f>
        <v/>
      </c>
      <c r="P27" s="44" t="str">
        <f>UPPER(IF($A27="","",VLOOKUP($A27,'[4]m round robin žrebna lista'!$A$7:$R$128,3)))</f>
        <v>KRIŽ KURALT</v>
      </c>
      <c r="Q27" s="44" t="str">
        <f>PROPER(IF($A27="","",VLOOKUP($A27,'[4]m round robin žrebna lista'!$A$7:$R$128,4)))</f>
        <v>Luka</v>
      </c>
      <c r="R27" s="44" t="str">
        <f>UPPER(IF($A27="","",VLOOKUP($A27,'[4]m round robin žrebna lista'!$A$7:$R$128,5)))</f>
        <v>LUKAKP</v>
      </c>
      <c r="S27" s="46"/>
      <c r="T27" s="46"/>
      <c r="U27" s="46"/>
      <c r="V27" s="45"/>
      <c r="W27" s="4"/>
      <c r="X27" s="44" t="str">
        <f>UPPER(IF($A27="","",VLOOKUP($A27,'[4]m round robin žrebna lista'!$A$7:$R$128,2)))</f>
        <v/>
      </c>
      <c r="Y27" s="44" t="str">
        <f>UPPER(IF($A27="","",VLOOKUP($A27,'[4]m round robin žrebna lista'!$A$7:$R$128,3)))</f>
        <v>KRIŽ KURALT</v>
      </c>
      <c r="Z27" s="44" t="str">
        <f>PROPER(IF($A27="","",VLOOKUP($A27,'[4]m round robin žrebna lista'!$A$7:$R$128,4)))</f>
        <v>Luka</v>
      </c>
      <c r="AA27" s="44" t="str">
        <f>UPPER(IF($A27="","",VLOOKUP($A27,'[4]m round robin žrebna lista'!$A$7:$R$128,5)))</f>
        <v>LUKAKP</v>
      </c>
      <c r="AB27" s="46" t="str">
        <f>IF(S27="","",IF(S27="1bb","1bb",IF(S27="4bb","4bb",IF(S27=1,0,M24))))</f>
        <v/>
      </c>
      <c r="AC27" s="46" t="str">
        <f>IF(T27="","",IF(T27="2bb","2bb",IF(T27="4bb","4bb",IF(T27=2,0,M25))))</f>
        <v/>
      </c>
      <c r="AD27" s="46" t="str">
        <f>IF(U27="","",IF(U27="3bb","3bb",IF(U27="4bb","4bb",IF(U27=3,0,M26))))</f>
        <v/>
      </c>
      <c r="AE27" s="45"/>
      <c r="AF27" s="47">
        <f>SUM(AB27:AD27)</f>
        <v>0</v>
      </c>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row>
    <row r="28" spans="1:255" ht="112.5" customHeight="1" x14ac:dyDescent="0.55000000000000004">
      <c r="A28" s="415"/>
      <c r="B28" s="415"/>
      <c r="C28" s="421"/>
      <c r="D28" s="421"/>
      <c r="E28" s="1"/>
      <c r="F28" s="67" t="s">
        <v>19</v>
      </c>
      <c r="G28" s="68"/>
      <c r="H28" s="68"/>
      <c r="I28" s="68"/>
      <c r="J28" s="69" t="s">
        <v>20</v>
      </c>
      <c r="K28" s="422"/>
      <c r="L28" s="422"/>
      <c r="M28" s="2"/>
      <c r="N28" s="3"/>
      <c r="O28" s="4"/>
      <c r="P28" s="4"/>
      <c r="Q28" s="4"/>
      <c r="R28" s="4"/>
      <c r="S28" s="4"/>
      <c r="T28" s="4"/>
      <c r="U28" s="4"/>
      <c r="V28" s="4"/>
      <c r="W28" s="4"/>
      <c r="X28" s="4"/>
      <c r="Y28" s="4"/>
      <c r="Z28" s="4"/>
      <c r="AA28" s="4"/>
      <c r="AB28" s="4"/>
      <c r="AC28" s="4"/>
      <c r="AD28" s="4"/>
      <c r="AE28" s="4"/>
      <c r="AF28" s="4"/>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row>
    <row r="29" spans="1:255" s="28" customFormat="1" ht="50.1" customHeight="1" x14ac:dyDescent="0.55000000000000004">
      <c r="A29" s="415"/>
      <c r="B29" s="415"/>
      <c r="C29" s="70" t="s">
        <v>21</v>
      </c>
      <c r="D29" s="1"/>
      <c r="E29" s="1"/>
      <c r="F29" s="71" t="s">
        <v>22</v>
      </c>
      <c r="G29" s="423" t="str">
        <f>'[4]vnos podatkov'!$E$10</f>
        <v>ANJA REGENT</v>
      </c>
      <c r="H29" s="423" t="str">
        <f>'[4]vnos podatkov'!$E$10</f>
        <v>ANJA REGENT</v>
      </c>
      <c r="I29" s="423" t="str">
        <f>'[4]vnos podatkov'!$E$10</f>
        <v>ANJA REGENT</v>
      </c>
      <c r="J29" s="69" t="s">
        <v>20</v>
      </c>
      <c r="K29" s="414"/>
      <c r="L29" s="414"/>
      <c r="M29" s="2"/>
      <c r="N29" s="27"/>
      <c r="O29" s="72"/>
      <c r="P29" s="72"/>
      <c r="Q29" s="72"/>
      <c r="R29" s="72"/>
      <c r="S29" s="72"/>
      <c r="T29" s="72"/>
      <c r="U29" s="72"/>
      <c r="V29" s="72"/>
      <c r="W29" s="72"/>
      <c r="X29" s="72"/>
      <c r="Y29" s="72"/>
      <c r="Z29" s="72"/>
      <c r="AA29" s="72"/>
      <c r="AB29" s="72"/>
      <c r="AC29" s="72"/>
      <c r="AD29" s="72"/>
      <c r="AE29" s="72"/>
      <c r="AF29" s="72"/>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c r="GA29" s="27"/>
      <c r="GB29" s="27"/>
      <c r="GC29" s="27"/>
      <c r="GD29" s="27"/>
      <c r="GE29" s="27"/>
      <c r="GF29" s="27"/>
      <c r="GG29" s="27"/>
      <c r="GH29" s="27"/>
      <c r="GI29" s="27"/>
      <c r="GJ29" s="27"/>
      <c r="GK29" s="27"/>
      <c r="GL29" s="27"/>
      <c r="GM29" s="27"/>
      <c r="GN29" s="27"/>
      <c r="GO29" s="27"/>
      <c r="GP29" s="27"/>
      <c r="GQ29" s="27"/>
      <c r="GR29" s="27"/>
      <c r="GS29" s="27"/>
      <c r="GT29" s="27"/>
      <c r="GU29" s="27"/>
      <c r="GV29" s="27"/>
      <c r="GW29" s="27"/>
      <c r="GX29" s="27"/>
      <c r="GY29" s="27"/>
      <c r="GZ29" s="27"/>
      <c r="HA29" s="27"/>
      <c r="HB29" s="27"/>
      <c r="HC29" s="27"/>
      <c r="HD29" s="27"/>
      <c r="HE29" s="27"/>
      <c r="HF29" s="27"/>
      <c r="HG29" s="27"/>
      <c r="HH29" s="27"/>
      <c r="HI29" s="27"/>
      <c r="HJ29" s="27"/>
      <c r="HK29" s="27"/>
      <c r="HL29" s="27"/>
      <c r="HM29" s="27"/>
      <c r="HN29" s="27"/>
      <c r="HO29" s="27"/>
      <c r="HP29" s="27"/>
      <c r="HQ29" s="27"/>
      <c r="HR29" s="27"/>
      <c r="HS29" s="27"/>
      <c r="HT29" s="27"/>
      <c r="HU29" s="27"/>
      <c r="HV29" s="27"/>
      <c r="HW29" s="27"/>
      <c r="HX29" s="27"/>
      <c r="HY29" s="27"/>
      <c r="HZ29" s="27"/>
      <c r="IA29" s="27"/>
      <c r="IB29" s="27"/>
      <c r="IC29" s="27"/>
      <c r="ID29" s="27"/>
      <c r="IE29" s="27"/>
      <c r="IF29" s="27"/>
      <c r="IG29" s="27"/>
      <c r="IH29" s="27"/>
      <c r="II29" s="27"/>
      <c r="IJ29" s="27"/>
      <c r="IK29" s="27"/>
      <c r="IL29" s="27"/>
      <c r="IM29" s="27"/>
      <c r="IN29" s="27"/>
      <c r="IO29" s="27"/>
      <c r="IP29" s="27"/>
      <c r="IQ29" s="27"/>
      <c r="IR29" s="27"/>
      <c r="IS29" s="27"/>
      <c r="IT29" s="27"/>
      <c r="IU29" s="27"/>
    </row>
    <row r="30" spans="1:255" ht="50.1" customHeight="1" x14ac:dyDescent="0.55000000000000004">
      <c r="A30" s="415"/>
      <c r="B30" s="415"/>
      <c r="C30" s="73" t="s">
        <v>23</v>
      </c>
      <c r="D30" s="1"/>
      <c r="E30" s="1"/>
      <c r="F30" s="67" t="s">
        <v>24</v>
      </c>
      <c r="G30" s="423"/>
      <c r="H30" s="423"/>
      <c r="I30" s="423"/>
      <c r="J30" s="69" t="s">
        <v>20</v>
      </c>
      <c r="K30" s="414"/>
      <c r="L30" s="414"/>
      <c r="M30" s="2"/>
    </row>
    <row r="31" spans="1:255" x14ac:dyDescent="0.4">
      <c r="A31" s="415"/>
      <c r="B31" s="415"/>
      <c r="C31" s="415"/>
      <c r="D31" s="415"/>
      <c r="E31" s="415"/>
      <c r="F31" s="415"/>
      <c r="G31" s="415"/>
      <c r="H31" s="415"/>
      <c r="I31" s="415"/>
      <c r="J31" s="415"/>
      <c r="K31" s="415"/>
      <c r="L31" s="415"/>
      <c r="M31" s="2"/>
      <c r="N31" s="75"/>
      <c r="O31" s="76"/>
      <c r="P31" s="76"/>
      <c r="Q31" s="76"/>
      <c r="R31" s="76"/>
      <c r="S31" s="76"/>
      <c r="T31" s="76"/>
      <c r="U31" s="76"/>
      <c r="V31" s="76"/>
      <c r="W31" s="76"/>
      <c r="X31" s="76"/>
      <c r="Y31" s="76"/>
      <c r="Z31" s="76"/>
      <c r="AA31" s="76"/>
      <c r="AB31" s="76"/>
      <c r="AC31" s="76"/>
      <c r="AD31" s="76"/>
      <c r="AE31" s="76"/>
      <c r="AF31" s="76"/>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c r="EO31" s="75"/>
      <c r="EP31" s="75"/>
      <c r="EQ31" s="75"/>
      <c r="ER31" s="75"/>
      <c r="ES31" s="75"/>
      <c r="ET31" s="75"/>
      <c r="EU31" s="75"/>
      <c r="EV31" s="75"/>
      <c r="EW31" s="75"/>
      <c r="EX31" s="75"/>
      <c r="EY31" s="75"/>
      <c r="EZ31" s="75"/>
      <c r="FA31" s="75"/>
      <c r="FB31" s="75"/>
      <c r="FC31" s="75"/>
      <c r="FD31" s="75"/>
      <c r="FE31" s="75"/>
      <c r="FF31" s="75"/>
      <c r="FG31" s="75"/>
      <c r="FH31" s="75"/>
      <c r="FI31" s="75"/>
      <c r="FJ31" s="75"/>
      <c r="FK31" s="75"/>
      <c r="FL31" s="75"/>
      <c r="FM31" s="75"/>
      <c r="FN31" s="75"/>
      <c r="FO31" s="75"/>
      <c r="FP31" s="75"/>
      <c r="FQ31" s="75"/>
      <c r="FR31" s="75"/>
      <c r="FS31" s="75"/>
      <c r="FT31" s="75"/>
      <c r="FU31" s="75"/>
      <c r="FV31" s="75"/>
      <c r="FW31" s="75"/>
      <c r="FX31" s="75"/>
      <c r="FY31" s="75"/>
      <c r="FZ31" s="75"/>
      <c r="GA31" s="75"/>
      <c r="GB31" s="75"/>
      <c r="GC31" s="75"/>
      <c r="GD31" s="75"/>
      <c r="GE31" s="75"/>
      <c r="GF31" s="75"/>
      <c r="GG31" s="75"/>
      <c r="GH31" s="75"/>
      <c r="GI31" s="75"/>
      <c r="GJ31" s="75"/>
      <c r="GK31" s="75"/>
      <c r="GL31" s="75"/>
      <c r="GM31" s="75"/>
      <c r="GN31" s="75"/>
      <c r="GO31" s="75"/>
      <c r="GP31" s="75"/>
      <c r="GQ31" s="75"/>
      <c r="GR31" s="75"/>
      <c r="GS31" s="75"/>
      <c r="GT31" s="75"/>
      <c r="GU31" s="75"/>
      <c r="GV31" s="75"/>
      <c r="GW31" s="75"/>
      <c r="GX31" s="75"/>
      <c r="GY31" s="75"/>
      <c r="GZ31" s="75"/>
      <c r="HA31" s="75"/>
      <c r="HB31" s="75"/>
      <c r="HC31" s="75"/>
      <c r="HD31" s="75"/>
      <c r="HE31" s="75"/>
      <c r="HF31" s="75"/>
      <c r="HG31" s="75"/>
      <c r="HH31" s="75"/>
      <c r="HI31" s="75"/>
      <c r="HJ31" s="75"/>
      <c r="HK31" s="75"/>
      <c r="HL31" s="75"/>
      <c r="HM31" s="75"/>
      <c r="HN31" s="75"/>
      <c r="HO31" s="75"/>
      <c r="HP31" s="75"/>
      <c r="HQ31" s="75"/>
      <c r="HR31" s="75"/>
      <c r="HS31" s="75"/>
      <c r="HT31" s="75"/>
      <c r="HU31" s="75"/>
      <c r="HV31" s="75"/>
      <c r="HW31" s="75"/>
      <c r="HX31" s="75"/>
      <c r="HY31" s="75"/>
      <c r="HZ31" s="75"/>
      <c r="IA31" s="75"/>
      <c r="IB31" s="75"/>
      <c r="IC31" s="75"/>
      <c r="ID31" s="75"/>
      <c r="IE31" s="75"/>
      <c r="IF31" s="75"/>
      <c r="IG31" s="75"/>
      <c r="IH31" s="75"/>
      <c r="II31" s="75"/>
      <c r="IJ31" s="75"/>
      <c r="IK31" s="75"/>
      <c r="IL31" s="75"/>
      <c r="IM31" s="75"/>
      <c r="IN31" s="75"/>
      <c r="IO31" s="75"/>
      <c r="IP31" s="75"/>
      <c r="IQ31" s="75"/>
      <c r="IR31" s="75"/>
      <c r="IS31" s="75"/>
      <c r="IT31" s="75"/>
      <c r="IU31" s="75"/>
    </row>
    <row r="32" spans="1:255" s="28" customFormat="1" ht="30.6" x14ac:dyDescent="0.55000000000000004">
      <c r="A32" s="70"/>
      <c r="B32" s="70"/>
      <c r="C32" s="70"/>
      <c r="D32" s="70"/>
      <c r="E32" s="70"/>
      <c r="F32" s="5"/>
      <c r="G32" s="70"/>
      <c r="H32" s="70"/>
      <c r="I32" s="70"/>
      <c r="J32" s="70"/>
      <c r="K32" s="70"/>
      <c r="L32" s="70"/>
      <c r="M32" s="77"/>
      <c r="N32" s="27"/>
      <c r="O32" s="72"/>
      <c r="P32" s="72"/>
      <c r="Q32" s="72"/>
      <c r="R32" s="72"/>
      <c r="S32" s="72"/>
      <c r="T32" s="72"/>
      <c r="U32" s="72"/>
      <c r="V32" s="72"/>
      <c r="W32" s="72"/>
      <c r="X32" s="72"/>
      <c r="Y32" s="72"/>
      <c r="Z32" s="72"/>
      <c r="AA32" s="72"/>
      <c r="AB32" s="72"/>
      <c r="AC32" s="72"/>
      <c r="AD32" s="72"/>
      <c r="AE32" s="72"/>
      <c r="AF32" s="72"/>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c r="FM32" s="27"/>
      <c r="FN32" s="27"/>
      <c r="FO32" s="27"/>
      <c r="FP32" s="27"/>
      <c r="FQ32" s="27"/>
      <c r="FR32" s="27"/>
      <c r="FS32" s="27"/>
      <c r="FT32" s="27"/>
      <c r="FU32" s="27"/>
      <c r="FV32" s="27"/>
      <c r="FW32" s="27"/>
      <c r="FX32" s="27"/>
      <c r="FY32" s="27"/>
      <c r="FZ32" s="27"/>
      <c r="GA32" s="27"/>
      <c r="GB32" s="27"/>
      <c r="GC32" s="27"/>
      <c r="GD32" s="27"/>
      <c r="GE32" s="27"/>
      <c r="GF32" s="27"/>
      <c r="GG32" s="27"/>
      <c r="GH32" s="27"/>
      <c r="GI32" s="27"/>
      <c r="GJ32" s="27"/>
      <c r="GK32" s="27"/>
      <c r="GL32" s="27"/>
      <c r="GM32" s="27"/>
      <c r="GN32" s="27"/>
      <c r="GO32" s="27"/>
      <c r="GP32" s="27"/>
      <c r="GQ32" s="27"/>
      <c r="GR32" s="27"/>
      <c r="GS32" s="27"/>
      <c r="GT32" s="27"/>
      <c r="GU32" s="27"/>
      <c r="GV32" s="27"/>
      <c r="GW32" s="27"/>
      <c r="GX32" s="27"/>
      <c r="GY32" s="27"/>
      <c r="GZ32" s="27"/>
      <c r="HA32" s="27"/>
      <c r="HB32" s="27"/>
      <c r="HC32" s="27"/>
      <c r="HD32" s="27"/>
      <c r="HE32" s="27"/>
      <c r="HF32" s="27"/>
      <c r="HG32" s="27"/>
      <c r="HH32" s="27"/>
      <c r="HI32" s="27"/>
      <c r="HJ32" s="27"/>
      <c r="HK32" s="27"/>
      <c r="HL32" s="27"/>
      <c r="HM32" s="27"/>
      <c r="HN32" s="27"/>
      <c r="HO32" s="27"/>
      <c r="HP32" s="27"/>
      <c r="HQ32" s="27"/>
      <c r="HR32" s="27"/>
      <c r="HS32" s="27"/>
      <c r="HT32" s="27"/>
      <c r="HU32" s="27"/>
      <c r="HV32" s="27"/>
      <c r="HW32" s="27"/>
      <c r="HX32" s="27"/>
      <c r="HY32" s="27"/>
      <c r="HZ32" s="27"/>
      <c r="IA32" s="27"/>
      <c r="IB32" s="27"/>
      <c r="IC32" s="27"/>
      <c r="ID32" s="27"/>
      <c r="IE32" s="27"/>
      <c r="IF32" s="27"/>
      <c r="IG32" s="27"/>
      <c r="IH32" s="27"/>
      <c r="II32" s="27"/>
      <c r="IJ32" s="27"/>
      <c r="IK32" s="27"/>
      <c r="IL32" s="27"/>
      <c r="IM32" s="27"/>
      <c r="IN32" s="27"/>
      <c r="IO32" s="27"/>
      <c r="IP32" s="27"/>
      <c r="IQ32" s="27"/>
      <c r="IR32" s="27"/>
      <c r="IS32" s="27"/>
      <c r="IT32" s="27"/>
      <c r="IU32" s="27"/>
    </row>
    <row r="33" spans="1:255" x14ac:dyDescent="0.4">
      <c r="A33" s="6"/>
      <c r="B33" s="78"/>
      <c r="C33" s="78"/>
      <c r="D33" s="78"/>
      <c r="E33" s="78"/>
      <c r="F33" s="78"/>
      <c r="G33" s="78"/>
      <c r="H33" s="78"/>
      <c r="I33" s="78"/>
      <c r="J33" s="78"/>
      <c r="K33" s="78"/>
      <c r="L33" s="78"/>
      <c r="M33" s="79"/>
      <c r="N33" s="75"/>
      <c r="O33" s="76"/>
      <c r="P33" s="76"/>
      <c r="Q33" s="76"/>
      <c r="R33" s="76"/>
      <c r="S33" s="76"/>
      <c r="T33" s="76"/>
      <c r="U33" s="76"/>
      <c r="V33" s="76"/>
      <c r="W33" s="76"/>
      <c r="X33" s="76"/>
      <c r="Y33" s="76"/>
      <c r="Z33" s="76"/>
      <c r="AA33" s="76"/>
      <c r="AB33" s="76"/>
      <c r="AC33" s="76"/>
      <c r="AD33" s="76"/>
      <c r="AE33" s="76"/>
      <c r="AF33" s="76"/>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c r="BT33" s="75"/>
      <c r="BU33" s="75"/>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c r="EO33" s="75"/>
      <c r="EP33" s="75"/>
      <c r="EQ33" s="75"/>
      <c r="ER33" s="75"/>
      <c r="ES33" s="75"/>
      <c r="ET33" s="75"/>
      <c r="EU33" s="75"/>
      <c r="EV33" s="75"/>
      <c r="EW33" s="75"/>
      <c r="EX33" s="75"/>
      <c r="EY33" s="75"/>
      <c r="EZ33" s="75"/>
      <c r="FA33" s="75"/>
      <c r="FB33" s="75"/>
      <c r="FC33" s="75"/>
      <c r="FD33" s="75"/>
      <c r="FE33" s="75"/>
      <c r="FF33" s="75"/>
      <c r="FG33" s="75"/>
      <c r="FH33" s="75"/>
      <c r="FI33" s="75"/>
      <c r="FJ33" s="75"/>
      <c r="FK33" s="75"/>
      <c r="FL33" s="75"/>
      <c r="FM33" s="75"/>
      <c r="FN33" s="75"/>
      <c r="FO33" s="75"/>
      <c r="FP33" s="75"/>
      <c r="FQ33" s="75"/>
      <c r="FR33" s="75"/>
      <c r="FS33" s="75"/>
      <c r="FT33" s="75"/>
      <c r="FU33" s="75"/>
      <c r="FV33" s="75"/>
      <c r="FW33" s="75"/>
      <c r="FX33" s="75"/>
      <c r="FY33" s="75"/>
      <c r="FZ33" s="75"/>
      <c r="GA33" s="75"/>
      <c r="GB33" s="75"/>
      <c r="GC33" s="75"/>
      <c r="GD33" s="75"/>
      <c r="GE33" s="75"/>
      <c r="GF33" s="75"/>
      <c r="GG33" s="75"/>
      <c r="GH33" s="75"/>
      <c r="GI33" s="75"/>
      <c r="GJ33" s="75"/>
      <c r="GK33" s="75"/>
      <c r="GL33" s="75"/>
      <c r="GM33" s="75"/>
      <c r="GN33" s="75"/>
      <c r="GO33" s="75"/>
      <c r="GP33" s="75"/>
      <c r="GQ33" s="75"/>
      <c r="GR33" s="75"/>
      <c r="GS33" s="75"/>
      <c r="GT33" s="75"/>
      <c r="GU33" s="75"/>
      <c r="GV33" s="75"/>
      <c r="GW33" s="75"/>
      <c r="GX33" s="75"/>
      <c r="GY33" s="75"/>
      <c r="GZ33" s="75"/>
      <c r="HA33" s="75"/>
      <c r="HB33" s="75"/>
      <c r="HC33" s="75"/>
      <c r="HD33" s="75"/>
      <c r="HE33" s="75"/>
      <c r="HF33" s="75"/>
      <c r="HG33" s="75"/>
      <c r="HH33" s="75"/>
      <c r="HI33" s="75"/>
      <c r="HJ33" s="75"/>
      <c r="HK33" s="75"/>
      <c r="HL33" s="75"/>
      <c r="HM33" s="75"/>
      <c r="HN33" s="75"/>
      <c r="HO33" s="75"/>
      <c r="HP33" s="75"/>
      <c r="HQ33" s="75"/>
      <c r="HR33" s="75"/>
      <c r="HS33" s="75"/>
      <c r="HT33" s="75"/>
      <c r="HU33" s="75"/>
      <c r="HV33" s="75"/>
      <c r="HW33" s="75"/>
      <c r="HX33" s="75"/>
      <c r="HY33" s="75"/>
      <c r="HZ33" s="75"/>
      <c r="IA33" s="75"/>
      <c r="IB33" s="75"/>
      <c r="IC33" s="75"/>
      <c r="ID33" s="75"/>
      <c r="IE33" s="75"/>
      <c r="IF33" s="75"/>
      <c r="IG33" s="75"/>
      <c r="IH33" s="75"/>
      <c r="II33" s="75"/>
      <c r="IJ33" s="75"/>
      <c r="IK33" s="75"/>
      <c r="IL33" s="75"/>
      <c r="IM33" s="75"/>
      <c r="IN33" s="75"/>
      <c r="IO33" s="75"/>
      <c r="IP33" s="75"/>
      <c r="IQ33" s="75"/>
      <c r="IR33" s="75"/>
      <c r="IS33" s="75"/>
      <c r="IT33" s="75"/>
      <c r="IU33" s="75"/>
    </row>
    <row r="34" spans="1:255" x14ac:dyDescent="0.4">
      <c r="N34" s="3"/>
      <c r="O34" s="4"/>
      <c r="P34" s="4"/>
      <c r="Q34" s="4"/>
      <c r="R34" s="4"/>
      <c r="S34" s="4"/>
      <c r="T34" s="4"/>
      <c r="U34" s="4"/>
      <c r="V34" s="4"/>
      <c r="W34" s="4"/>
      <c r="X34" s="4"/>
      <c r="Y34" s="4"/>
      <c r="Z34" s="4"/>
      <c r="AA34" s="4"/>
      <c r="AB34" s="4"/>
      <c r="AC34" s="4"/>
      <c r="AD34" s="4"/>
      <c r="AE34" s="4"/>
      <c r="AF34" s="4"/>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row>
    <row r="35" spans="1:255" x14ac:dyDescent="0.4">
      <c r="N35" s="3"/>
      <c r="O35" s="4"/>
      <c r="P35" s="4"/>
      <c r="Q35" s="4"/>
      <c r="R35" s="4"/>
      <c r="S35" s="4"/>
      <c r="T35" s="4"/>
      <c r="U35" s="4"/>
      <c r="V35" s="4"/>
      <c r="W35" s="4"/>
      <c r="X35" s="4"/>
      <c r="Y35" s="4"/>
      <c r="Z35" s="4"/>
      <c r="AA35" s="4"/>
      <c r="AB35" s="4"/>
      <c r="AC35" s="4"/>
      <c r="AD35" s="4"/>
      <c r="AE35" s="4"/>
      <c r="AF35" s="4"/>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row>
    <row r="36" spans="1:255" ht="30" x14ac:dyDescent="0.5">
      <c r="J36" s="82"/>
      <c r="K36" s="82"/>
      <c r="N36" s="3"/>
      <c r="O36" s="4"/>
      <c r="P36" s="4"/>
      <c r="Q36" s="4"/>
      <c r="R36" s="4"/>
      <c r="S36" s="4"/>
      <c r="T36" s="4"/>
      <c r="U36" s="4"/>
      <c r="V36" s="4"/>
      <c r="W36" s="4"/>
      <c r="X36" s="4"/>
      <c r="Y36" s="4"/>
      <c r="Z36" s="4"/>
      <c r="AA36" s="4"/>
      <c r="AB36" s="4"/>
      <c r="AC36" s="4"/>
      <c r="AD36" s="4"/>
      <c r="AE36" s="4"/>
      <c r="AF36" s="4"/>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row>
    <row r="37" spans="1:255" ht="30" x14ac:dyDescent="0.5">
      <c r="J37" s="82"/>
      <c r="K37" s="82"/>
      <c r="N37" s="3"/>
      <c r="O37" s="4"/>
      <c r="P37" s="4"/>
      <c r="Q37" s="4"/>
      <c r="R37" s="4"/>
      <c r="S37" s="4"/>
      <c r="T37" s="4"/>
      <c r="U37" s="4"/>
      <c r="V37" s="4"/>
      <c r="W37" s="4"/>
      <c r="X37" s="4"/>
      <c r="Y37" s="4"/>
      <c r="Z37" s="4"/>
      <c r="AA37" s="4"/>
      <c r="AB37" s="4"/>
      <c r="AC37" s="4"/>
      <c r="AD37" s="4"/>
      <c r="AE37" s="4"/>
      <c r="AF37" s="4"/>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row>
    <row r="38" spans="1:255" ht="30" x14ac:dyDescent="0.5">
      <c r="J38" s="82"/>
      <c r="K38" s="82"/>
      <c r="N38" s="3"/>
      <c r="O38" s="4"/>
      <c r="P38" s="4"/>
      <c r="Q38" s="4"/>
      <c r="R38" s="4"/>
      <c r="S38" s="4"/>
      <c r="T38" s="4"/>
      <c r="U38" s="4"/>
      <c r="V38" s="4"/>
      <c r="W38" s="4"/>
      <c r="X38" s="4"/>
      <c r="Y38" s="4"/>
      <c r="Z38" s="4"/>
      <c r="AA38" s="4"/>
      <c r="AB38" s="4"/>
      <c r="AC38" s="4"/>
      <c r="AD38" s="4"/>
      <c r="AE38" s="4"/>
      <c r="AF38" s="4"/>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row>
    <row r="39" spans="1:255" ht="30" x14ac:dyDescent="0.5">
      <c r="J39" s="82"/>
      <c r="K39" s="82"/>
      <c r="N39" s="3"/>
      <c r="O39" s="4"/>
      <c r="P39" s="4"/>
      <c r="Q39" s="4"/>
      <c r="R39" s="4"/>
      <c r="S39" s="4"/>
      <c r="T39" s="4"/>
      <c r="U39" s="4"/>
      <c r="V39" s="4"/>
      <c r="W39" s="4"/>
      <c r="X39" s="4"/>
      <c r="Y39" s="4"/>
      <c r="Z39" s="4"/>
      <c r="AA39" s="4"/>
      <c r="AB39" s="4"/>
      <c r="AC39" s="4"/>
      <c r="AD39" s="4"/>
      <c r="AE39" s="4"/>
      <c r="AF39" s="4"/>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row>
    <row r="40" spans="1:255" ht="30" x14ac:dyDescent="0.5">
      <c r="J40" s="82"/>
      <c r="K40" s="82"/>
      <c r="N40" s="3"/>
      <c r="O40" s="4"/>
      <c r="P40" s="4"/>
      <c r="Q40" s="4"/>
      <c r="R40" s="4"/>
      <c r="S40" s="4"/>
      <c r="T40" s="4"/>
      <c r="U40" s="4"/>
      <c r="V40" s="4"/>
      <c r="W40" s="4"/>
      <c r="X40" s="4"/>
      <c r="Y40" s="4"/>
      <c r="Z40" s="4"/>
      <c r="AA40" s="4"/>
      <c r="AB40" s="4"/>
      <c r="AC40" s="4"/>
      <c r="AD40" s="4"/>
      <c r="AE40" s="4"/>
      <c r="AF40" s="4"/>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row>
    <row r="41" spans="1:255" ht="30" x14ac:dyDescent="0.5">
      <c r="J41" s="82"/>
      <c r="K41" s="82"/>
      <c r="N41" s="3"/>
      <c r="O41" s="4"/>
      <c r="P41" s="4"/>
      <c r="Q41" s="4"/>
      <c r="R41" s="4"/>
      <c r="S41" s="4"/>
      <c r="T41" s="4"/>
      <c r="U41" s="4"/>
      <c r="V41" s="4"/>
      <c r="W41" s="4"/>
      <c r="X41" s="4"/>
      <c r="Y41" s="4"/>
      <c r="Z41" s="4"/>
      <c r="AA41" s="4"/>
      <c r="AB41" s="4"/>
      <c r="AC41" s="4"/>
      <c r="AD41" s="4"/>
      <c r="AE41" s="4"/>
      <c r="AF41" s="4"/>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row>
    <row r="42" spans="1:255" ht="30" x14ac:dyDescent="0.5">
      <c r="J42" s="82"/>
      <c r="K42" s="82"/>
      <c r="N42" s="3"/>
      <c r="O42" s="4"/>
      <c r="P42" s="4"/>
      <c r="Q42" s="4"/>
      <c r="R42" s="4"/>
      <c r="S42" s="4"/>
      <c r="T42" s="4"/>
      <c r="U42" s="4"/>
      <c r="V42" s="4"/>
      <c r="W42" s="4"/>
      <c r="X42" s="4"/>
      <c r="Y42" s="4"/>
      <c r="Z42" s="4"/>
      <c r="AA42" s="4"/>
      <c r="AB42" s="4"/>
      <c r="AC42" s="4"/>
      <c r="AD42" s="4"/>
      <c r="AE42" s="4"/>
      <c r="AF42" s="4"/>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row>
    <row r="43" spans="1:255" ht="30" x14ac:dyDescent="0.5">
      <c r="J43" s="82"/>
      <c r="K43" s="82"/>
      <c r="N43" s="83"/>
      <c r="O43" s="84"/>
      <c r="P43" s="84"/>
      <c r="Q43" s="84"/>
      <c r="R43" s="84"/>
      <c r="S43" s="84"/>
      <c r="T43" s="84"/>
    </row>
    <row r="44" spans="1:255" ht="30" x14ac:dyDescent="0.5">
      <c r="J44" s="82"/>
      <c r="K44" s="82"/>
      <c r="N44" s="83"/>
      <c r="O44" s="84"/>
      <c r="P44" s="84"/>
      <c r="Q44" s="84"/>
      <c r="R44" s="84"/>
      <c r="S44" s="84"/>
      <c r="T44" s="84"/>
    </row>
    <row r="45" spans="1:255" ht="30" x14ac:dyDescent="0.5">
      <c r="J45" s="82"/>
      <c r="K45" s="82"/>
      <c r="N45" s="83"/>
      <c r="O45" s="84"/>
      <c r="P45" s="84"/>
      <c r="Q45" s="84"/>
      <c r="R45" s="84"/>
      <c r="S45" s="84"/>
      <c r="T45" s="84"/>
    </row>
    <row r="46" spans="1:255" ht="30" x14ac:dyDescent="0.5">
      <c r="J46" s="82"/>
      <c r="K46" s="82"/>
      <c r="N46" s="83"/>
      <c r="O46" s="84"/>
      <c r="P46" s="84"/>
      <c r="Q46" s="84"/>
      <c r="R46" s="84"/>
      <c r="S46" s="84"/>
      <c r="T46" s="84"/>
    </row>
    <row r="47" spans="1:255" ht="30" x14ac:dyDescent="0.5">
      <c r="J47" s="82"/>
      <c r="K47" s="82"/>
      <c r="N47" s="83"/>
      <c r="O47" s="84"/>
      <c r="P47" s="84"/>
      <c r="Q47" s="84"/>
      <c r="R47" s="84"/>
      <c r="S47" s="84"/>
      <c r="T47" s="84"/>
    </row>
    <row r="48" spans="1:255" ht="30" x14ac:dyDescent="0.5">
      <c r="J48" s="82"/>
      <c r="K48" s="82"/>
      <c r="N48" s="83"/>
      <c r="O48" s="84"/>
      <c r="P48" s="84"/>
      <c r="Q48" s="84"/>
      <c r="R48" s="84"/>
      <c r="S48" s="84"/>
      <c r="T48" s="84"/>
    </row>
    <row r="49" spans="10:20" ht="30" x14ac:dyDescent="0.5">
      <c r="J49" s="82"/>
      <c r="K49" s="82"/>
      <c r="N49" s="83"/>
      <c r="O49" s="84"/>
      <c r="P49" s="84"/>
      <c r="Q49" s="84"/>
      <c r="R49" s="84"/>
      <c r="S49" s="84"/>
      <c r="T49" s="84"/>
    </row>
    <row r="50" spans="10:20" ht="30" x14ac:dyDescent="0.5">
      <c r="J50" s="82"/>
      <c r="K50" s="82"/>
      <c r="N50" s="83"/>
      <c r="O50" s="84"/>
      <c r="P50" s="84"/>
      <c r="Q50" s="84"/>
      <c r="R50" s="84"/>
      <c r="S50" s="84"/>
      <c r="T50" s="84"/>
    </row>
    <row r="51" spans="10:20" ht="30" x14ac:dyDescent="0.5">
      <c r="J51" s="82"/>
      <c r="K51" s="82"/>
      <c r="N51" s="83"/>
      <c r="O51" s="84"/>
      <c r="P51" s="84"/>
      <c r="Q51" s="84"/>
      <c r="R51" s="84"/>
      <c r="S51" s="84"/>
      <c r="T51" s="84"/>
    </row>
    <row r="52" spans="10:20" ht="30" x14ac:dyDescent="0.5">
      <c r="J52" s="82"/>
      <c r="K52" s="82"/>
      <c r="N52" s="83"/>
      <c r="O52" s="84"/>
      <c r="P52" s="84"/>
      <c r="Q52" s="84"/>
      <c r="R52" s="84"/>
      <c r="S52" s="84"/>
      <c r="T52" s="84"/>
    </row>
    <row r="53" spans="10:20" ht="30" x14ac:dyDescent="0.5">
      <c r="J53" s="82"/>
      <c r="K53" s="82"/>
      <c r="N53" s="83"/>
      <c r="O53" s="84"/>
      <c r="P53" s="84"/>
      <c r="Q53" s="84"/>
      <c r="R53" s="84"/>
      <c r="S53" s="84"/>
      <c r="T53" s="84"/>
    </row>
    <row r="54" spans="10:20" ht="30" x14ac:dyDescent="0.5">
      <c r="J54" s="82"/>
      <c r="K54" s="82"/>
      <c r="N54" s="83"/>
      <c r="O54" s="84"/>
      <c r="P54" s="84"/>
      <c r="Q54" s="84"/>
      <c r="R54" s="84"/>
      <c r="S54" s="84"/>
      <c r="T54" s="84"/>
    </row>
    <row r="55" spans="10:20" ht="30" x14ac:dyDescent="0.5">
      <c r="J55" s="82"/>
      <c r="K55" s="82"/>
      <c r="N55" s="83"/>
      <c r="O55" s="84"/>
      <c r="P55" s="84"/>
      <c r="Q55" s="84"/>
      <c r="R55" s="84"/>
      <c r="S55" s="84"/>
      <c r="T55" s="84"/>
    </row>
    <row r="56" spans="10:20" ht="30" x14ac:dyDescent="0.5">
      <c r="J56" s="82"/>
      <c r="K56" s="82"/>
      <c r="N56" s="83"/>
      <c r="O56" s="84"/>
      <c r="P56" s="84"/>
      <c r="Q56" s="84"/>
      <c r="R56" s="84"/>
      <c r="S56" s="84"/>
      <c r="T56" s="84"/>
    </row>
    <row r="57" spans="10:20" ht="30" x14ac:dyDescent="0.5">
      <c r="J57" s="82"/>
      <c r="K57" s="82"/>
      <c r="N57" s="83"/>
      <c r="O57" s="84"/>
      <c r="P57" s="84"/>
      <c r="Q57" s="84"/>
      <c r="R57" s="84"/>
      <c r="S57" s="84"/>
      <c r="T57" s="84"/>
    </row>
    <row r="58" spans="10:20" ht="30" x14ac:dyDescent="0.5">
      <c r="J58" s="82"/>
      <c r="K58" s="82"/>
      <c r="N58" s="83"/>
      <c r="O58" s="84"/>
      <c r="P58" s="84"/>
      <c r="Q58" s="84"/>
      <c r="R58" s="84"/>
      <c r="S58" s="84"/>
      <c r="T58" s="84"/>
    </row>
    <row r="59" spans="10:20" ht="30" x14ac:dyDescent="0.5">
      <c r="J59" s="82"/>
      <c r="K59" s="82"/>
      <c r="N59" s="83"/>
      <c r="O59" s="84"/>
      <c r="P59" s="84"/>
      <c r="Q59" s="84"/>
      <c r="R59" s="84"/>
      <c r="S59" s="84"/>
      <c r="T59" s="84"/>
    </row>
    <row r="60" spans="10:20" ht="30" x14ac:dyDescent="0.5">
      <c r="J60" s="82"/>
      <c r="K60" s="82"/>
      <c r="N60" s="83"/>
      <c r="O60" s="84"/>
      <c r="P60" s="84"/>
      <c r="Q60" s="84"/>
      <c r="R60" s="84"/>
      <c r="S60" s="84"/>
      <c r="T60" s="84"/>
    </row>
    <row r="61" spans="10:20" ht="30" x14ac:dyDescent="0.5">
      <c r="J61" s="82"/>
      <c r="K61" s="82"/>
      <c r="N61" s="83"/>
      <c r="O61" s="84"/>
      <c r="P61" s="84"/>
      <c r="Q61" s="84"/>
      <c r="R61" s="84"/>
      <c r="S61" s="84"/>
      <c r="T61" s="84"/>
    </row>
    <row r="62" spans="10:20" ht="30" x14ac:dyDescent="0.5">
      <c r="J62" s="82"/>
      <c r="K62" s="82"/>
      <c r="N62" s="83"/>
      <c r="O62" s="84"/>
      <c r="P62" s="84"/>
      <c r="Q62" s="84"/>
      <c r="R62" s="84"/>
      <c r="S62" s="84"/>
      <c r="T62" s="84"/>
    </row>
    <row r="63" spans="10:20" ht="30" x14ac:dyDescent="0.5">
      <c r="J63" s="82"/>
      <c r="K63" s="82"/>
      <c r="N63" s="83"/>
      <c r="O63" s="84"/>
      <c r="P63" s="84"/>
      <c r="Q63" s="84"/>
      <c r="R63" s="84"/>
      <c r="S63" s="84"/>
      <c r="T63" s="84"/>
    </row>
    <row r="64" spans="10:20" ht="30" x14ac:dyDescent="0.5">
      <c r="J64" s="82"/>
      <c r="K64" s="82"/>
      <c r="N64" s="83"/>
      <c r="O64" s="84"/>
      <c r="P64" s="84"/>
      <c r="Q64" s="84"/>
      <c r="R64" s="84"/>
      <c r="S64" s="84"/>
      <c r="T64" s="84"/>
    </row>
    <row r="65" spans="10:20" ht="30" x14ac:dyDescent="0.5">
      <c r="J65" s="82"/>
      <c r="K65" s="82"/>
      <c r="N65" s="83"/>
      <c r="O65" s="84"/>
      <c r="P65" s="84"/>
      <c r="Q65" s="84"/>
      <c r="R65" s="84"/>
      <c r="S65" s="84"/>
      <c r="T65" s="84"/>
    </row>
    <row r="66" spans="10:20" ht="30" x14ac:dyDescent="0.5">
      <c r="J66" s="82"/>
      <c r="K66" s="82"/>
      <c r="N66" s="83"/>
      <c r="O66" s="84"/>
      <c r="P66" s="84"/>
      <c r="Q66" s="84"/>
      <c r="R66" s="84"/>
      <c r="S66" s="84"/>
      <c r="T66" s="84"/>
    </row>
    <row r="67" spans="10:20" ht="30" x14ac:dyDescent="0.5">
      <c r="J67" s="82"/>
      <c r="K67" s="82"/>
      <c r="N67" s="83"/>
      <c r="O67" s="84"/>
      <c r="P67" s="84"/>
      <c r="Q67" s="84"/>
      <c r="R67" s="84"/>
      <c r="S67" s="84"/>
      <c r="T67" s="84"/>
    </row>
    <row r="68" spans="10:20" ht="30" x14ac:dyDescent="0.5">
      <c r="J68" s="82"/>
      <c r="K68" s="82"/>
      <c r="N68" s="83"/>
      <c r="O68" s="84"/>
      <c r="P68" s="84"/>
      <c r="Q68" s="84"/>
      <c r="R68" s="84"/>
      <c r="S68" s="84"/>
      <c r="T68" s="84"/>
    </row>
    <row r="69" spans="10:20" ht="30" x14ac:dyDescent="0.5">
      <c r="J69" s="82"/>
      <c r="K69" s="82"/>
      <c r="N69" s="83"/>
      <c r="O69" s="84"/>
      <c r="P69" s="84"/>
      <c r="Q69" s="84"/>
      <c r="R69" s="84"/>
      <c r="S69" s="84"/>
      <c r="T69" s="84"/>
    </row>
    <row r="70" spans="10:20" ht="30" x14ac:dyDescent="0.5">
      <c r="J70" s="82"/>
      <c r="K70" s="82"/>
      <c r="N70" s="83"/>
      <c r="O70" s="84"/>
      <c r="P70" s="84"/>
      <c r="Q70" s="84"/>
      <c r="R70" s="84"/>
      <c r="S70" s="84"/>
      <c r="T70" s="84"/>
    </row>
    <row r="71" spans="10:20" ht="30" x14ac:dyDescent="0.5">
      <c r="J71" s="82"/>
      <c r="K71" s="82"/>
      <c r="N71" s="83"/>
      <c r="O71" s="84"/>
      <c r="P71" s="84"/>
      <c r="Q71" s="84"/>
      <c r="R71" s="84"/>
      <c r="S71" s="84"/>
      <c r="T71" s="84"/>
    </row>
    <row r="72" spans="10:20" ht="30" x14ac:dyDescent="0.5">
      <c r="J72" s="82"/>
      <c r="K72" s="82"/>
      <c r="N72" s="83"/>
      <c r="O72" s="84"/>
      <c r="P72" s="84"/>
      <c r="Q72" s="84"/>
      <c r="R72" s="84"/>
      <c r="S72" s="84"/>
      <c r="T72" s="84"/>
    </row>
    <row r="73" spans="10:20" ht="30" x14ac:dyDescent="0.5">
      <c r="J73" s="82"/>
      <c r="K73" s="82"/>
      <c r="N73" s="83"/>
      <c r="O73" s="84"/>
      <c r="P73" s="84"/>
      <c r="Q73" s="84"/>
      <c r="R73" s="84"/>
      <c r="S73" s="84"/>
      <c r="T73" s="84"/>
    </row>
    <row r="74" spans="10:20" ht="30" x14ac:dyDescent="0.5">
      <c r="J74" s="82"/>
      <c r="K74" s="82"/>
      <c r="N74" s="83"/>
      <c r="O74" s="84"/>
      <c r="P74" s="84"/>
      <c r="Q74" s="84"/>
      <c r="R74" s="84"/>
      <c r="S74" s="84"/>
      <c r="T74" s="84"/>
    </row>
    <row r="75" spans="10:20" ht="30" x14ac:dyDescent="0.5">
      <c r="J75" s="82"/>
      <c r="K75" s="82"/>
      <c r="N75" s="83"/>
      <c r="O75" s="84"/>
      <c r="P75" s="84"/>
      <c r="Q75" s="84"/>
      <c r="R75" s="84"/>
      <c r="S75" s="84"/>
      <c r="T75" s="84"/>
    </row>
    <row r="76" spans="10:20" ht="30" x14ac:dyDescent="0.5">
      <c r="J76" s="82"/>
      <c r="K76" s="82"/>
      <c r="N76" s="83"/>
      <c r="O76" s="84"/>
      <c r="P76" s="84"/>
      <c r="Q76" s="84"/>
      <c r="R76" s="84"/>
      <c r="S76" s="84"/>
      <c r="T76" s="84"/>
    </row>
    <row r="77" spans="10:20" ht="30" x14ac:dyDescent="0.5">
      <c r="J77" s="82"/>
      <c r="K77" s="82"/>
      <c r="N77" s="83"/>
      <c r="O77" s="84"/>
      <c r="P77" s="84"/>
      <c r="Q77" s="84"/>
      <c r="R77" s="84"/>
      <c r="S77" s="84"/>
      <c r="T77" s="84"/>
    </row>
    <row r="78" spans="10:20" ht="30" x14ac:dyDescent="0.5">
      <c r="J78" s="82"/>
      <c r="K78" s="82"/>
      <c r="N78" s="83"/>
      <c r="O78" s="84"/>
      <c r="P78" s="84"/>
      <c r="Q78" s="84"/>
      <c r="R78" s="84"/>
      <c r="S78" s="84"/>
      <c r="T78" s="84"/>
    </row>
    <row r="79" spans="10:20" ht="30" x14ac:dyDescent="0.5">
      <c r="J79" s="82"/>
      <c r="K79" s="82"/>
      <c r="N79" s="83"/>
      <c r="O79" s="84"/>
      <c r="P79" s="84"/>
      <c r="Q79" s="84"/>
      <c r="R79" s="84"/>
      <c r="S79" s="84"/>
      <c r="T79" s="84"/>
    </row>
    <row r="80" spans="10:20" ht="30" x14ac:dyDescent="0.5">
      <c r="J80" s="82"/>
      <c r="K80" s="82"/>
      <c r="N80" s="83"/>
      <c r="O80" s="84"/>
      <c r="P80" s="84"/>
      <c r="Q80" s="84"/>
      <c r="R80" s="84"/>
      <c r="S80" s="84"/>
      <c r="T80" s="84"/>
    </row>
    <row r="81" spans="10:20" ht="30" x14ac:dyDescent="0.5">
      <c r="J81" s="82"/>
      <c r="K81" s="82"/>
      <c r="N81" s="83"/>
      <c r="O81" s="84"/>
      <c r="P81" s="84"/>
      <c r="Q81" s="84"/>
      <c r="R81" s="84"/>
      <c r="S81" s="84"/>
      <c r="T81" s="84"/>
    </row>
    <row r="82" spans="10:20" ht="30" x14ac:dyDescent="0.5">
      <c r="J82" s="82"/>
      <c r="K82" s="82"/>
      <c r="N82" s="83"/>
      <c r="O82" s="84"/>
      <c r="P82" s="84"/>
      <c r="Q82" s="84"/>
      <c r="R82" s="84"/>
      <c r="S82" s="84"/>
      <c r="T82" s="84"/>
    </row>
    <row r="83" spans="10:20" ht="30" x14ac:dyDescent="0.5">
      <c r="J83" s="82"/>
      <c r="K83" s="82"/>
      <c r="N83" s="83"/>
      <c r="O83" s="84"/>
      <c r="P83" s="84"/>
      <c r="Q83" s="84"/>
      <c r="R83" s="84"/>
      <c r="S83" s="84"/>
      <c r="T83" s="84"/>
    </row>
    <row r="84" spans="10:20" ht="30" x14ac:dyDescent="0.5">
      <c r="J84" s="82"/>
      <c r="K84" s="85"/>
      <c r="N84" s="83"/>
      <c r="O84" s="84"/>
      <c r="P84" s="84"/>
      <c r="Q84" s="84"/>
      <c r="R84" s="84"/>
      <c r="S84" s="84"/>
      <c r="T84" s="84"/>
    </row>
    <row r="85" spans="10:20" ht="30" x14ac:dyDescent="0.5">
      <c r="J85" s="82"/>
      <c r="K85" s="82"/>
      <c r="N85" s="83"/>
      <c r="O85" s="84"/>
      <c r="P85" s="84"/>
      <c r="Q85" s="84"/>
      <c r="R85" s="84"/>
      <c r="S85" s="84"/>
      <c r="T85" s="84"/>
    </row>
    <row r="86" spans="10:20" ht="30" x14ac:dyDescent="0.5">
      <c r="J86" s="82"/>
      <c r="K86" s="82"/>
      <c r="N86" s="83"/>
      <c r="O86" s="84"/>
      <c r="P86" s="84"/>
      <c r="Q86" s="84"/>
      <c r="R86" s="84"/>
      <c r="S86" s="84"/>
      <c r="T86" s="84"/>
    </row>
    <row r="87" spans="10:20" ht="30" x14ac:dyDescent="0.5">
      <c r="J87" s="82"/>
      <c r="K87" s="82"/>
      <c r="N87" s="83"/>
      <c r="O87" s="84"/>
      <c r="P87" s="84"/>
      <c r="Q87" s="84"/>
      <c r="R87" s="84"/>
      <c r="S87" s="84"/>
      <c r="T87" s="84"/>
    </row>
    <row r="88" spans="10:20" ht="30" x14ac:dyDescent="0.5">
      <c r="J88" s="82"/>
      <c r="K88" s="82"/>
      <c r="N88" s="83"/>
      <c r="O88" s="84"/>
      <c r="P88" s="84"/>
      <c r="Q88" s="84"/>
      <c r="R88" s="84"/>
      <c r="S88" s="84"/>
      <c r="T88" s="84"/>
    </row>
    <row r="89" spans="10:20" ht="30" x14ac:dyDescent="0.5">
      <c r="J89" s="82"/>
      <c r="K89" s="82"/>
      <c r="N89" s="83"/>
      <c r="O89" s="84"/>
      <c r="P89" s="84"/>
      <c r="Q89" s="84"/>
      <c r="R89" s="84"/>
      <c r="S89" s="84"/>
      <c r="T89" s="84"/>
    </row>
    <row r="90" spans="10:20" ht="30" x14ac:dyDescent="0.5">
      <c r="J90" s="82"/>
      <c r="K90" s="82"/>
      <c r="N90" s="83"/>
      <c r="O90" s="84"/>
      <c r="P90" s="84"/>
      <c r="Q90" s="84"/>
      <c r="R90" s="84"/>
      <c r="S90" s="84"/>
      <c r="T90" s="84"/>
    </row>
    <row r="91" spans="10:20" ht="30" x14ac:dyDescent="0.5">
      <c r="J91" s="82"/>
      <c r="K91" s="82"/>
      <c r="N91" s="83"/>
      <c r="O91" s="84"/>
      <c r="P91" s="84"/>
      <c r="Q91" s="84"/>
      <c r="R91" s="84"/>
      <c r="S91" s="84"/>
      <c r="T91" s="84"/>
    </row>
    <row r="92" spans="10:20" ht="30" x14ac:dyDescent="0.5">
      <c r="J92" s="82"/>
      <c r="K92" s="82"/>
      <c r="N92" s="83"/>
      <c r="O92" s="84"/>
      <c r="P92" s="84"/>
      <c r="Q92" s="84"/>
      <c r="R92" s="84"/>
      <c r="S92" s="84"/>
      <c r="T92" s="84"/>
    </row>
    <row r="93" spans="10:20" ht="30" x14ac:dyDescent="0.5">
      <c r="J93" s="82"/>
      <c r="K93" s="82"/>
      <c r="N93" s="83"/>
      <c r="O93" s="84"/>
      <c r="P93" s="84"/>
      <c r="Q93" s="84"/>
      <c r="R93" s="84"/>
      <c r="S93" s="84"/>
      <c r="T93" s="84"/>
    </row>
    <row r="94" spans="10:20" ht="30" x14ac:dyDescent="0.5">
      <c r="J94" s="82"/>
      <c r="K94" s="82"/>
      <c r="N94" s="83"/>
      <c r="O94" s="84"/>
      <c r="P94" s="84"/>
      <c r="Q94" s="84"/>
      <c r="R94" s="84"/>
      <c r="S94" s="84"/>
      <c r="T94" s="84"/>
    </row>
    <row r="95" spans="10:20" ht="30" x14ac:dyDescent="0.5">
      <c r="J95" s="82"/>
      <c r="K95" s="82"/>
      <c r="N95" s="83"/>
      <c r="O95" s="84"/>
      <c r="P95" s="84"/>
      <c r="Q95" s="84"/>
      <c r="R95" s="84"/>
      <c r="S95" s="84"/>
      <c r="T95" s="84"/>
    </row>
    <row r="96" spans="10:20" ht="30" x14ac:dyDescent="0.5">
      <c r="J96" s="82"/>
      <c r="K96" s="82"/>
      <c r="N96" s="83"/>
      <c r="O96" s="84"/>
      <c r="P96" s="84"/>
      <c r="Q96" s="84"/>
      <c r="R96" s="84"/>
      <c r="S96" s="84"/>
      <c r="T96" s="84"/>
    </row>
    <row r="97" spans="10:20" ht="30" x14ac:dyDescent="0.5">
      <c r="J97" s="82"/>
      <c r="K97" s="82"/>
      <c r="N97" s="83"/>
      <c r="O97" s="84"/>
      <c r="P97" s="84"/>
      <c r="Q97" s="84"/>
      <c r="R97" s="84"/>
      <c r="S97" s="84"/>
      <c r="T97" s="84"/>
    </row>
    <row r="98" spans="10:20" ht="30" x14ac:dyDescent="0.5">
      <c r="J98" s="82"/>
      <c r="K98" s="82"/>
      <c r="N98" s="83"/>
      <c r="O98" s="84"/>
      <c r="P98" s="84"/>
      <c r="Q98" s="84"/>
      <c r="R98" s="84"/>
      <c r="S98" s="84"/>
      <c r="T98" s="84"/>
    </row>
    <row r="99" spans="10:20" ht="30" x14ac:dyDescent="0.5">
      <c r="J99" s="82"/>
      <c r="K99" s="82"/>
      <c r="N99" s="83"/>
      <c r="O99" s="84"/>
      <c r="P99" s="84"/>
      <c r="Q99" s="84"/>
      <c r="R99" s="84"/>
      <c r="S99" s="84"/>
      <c r="T99" s="84"/>
    </row>
    <row r="100" spans="10:20" ht="30" x14ac:dyDescent="0.5">
      <c r="J100" s="82"/>
      <c r="K100" s="82"/>
      <c r="N100" s="83"/>
      <c r="O100" s="84"/>
      <c r="P100" s="84"/>
      <c r="Q100" s="84"/>
      <c r="R100" s="84"/>
      <c r="S100" s="84"/>
      <c r="T100" s="84"/>
    </row>
    <row r="101" spans="10:20" ht="30" x14ac:dyDescent="0.5">
      <c r="J101" s="82"/>
      <c r="K101" s="82"/>
      <c r="N101" s="83"/>
      <c r="O101" s="84"/>
      <c r="P101" s="84"/>
      <c r="Q101" s="84"/>
      <c r="R101" s="84"/>
      <c r="S101" s="84"/>
      <c r="T101" s="84"/>
    </row>
    <row r="102" spans="10:20" ht="30" x14ac:dyDescent="0.5">
      <c r="J102" s="82"/>
      <c r="K102" s="82"/>
      <c r="N102" s="83"/>
      <c r="O102" s="84"/>
      <c r="P102" s="84"/>
      <c r="Q102" s="84"/>
      <c r="R102" s="84"/>
      <c r="S102" s="84"/>
      <c r="T102" s="84"/>
    </row>
    <row r="103" spans="10:20" ht="30" x14ac:dyDescent="0.5">
      <c r="J103" s="82"/>
      <c r="K103" s="82"/>
      <c r="N103" s="83"/>
      <c r="O103" s="84"/>
      <c r="P103" s="84"/>
      <c r="Q103" s="84"/>
      <c r="R103" s="84"/>
      <c r="S103" s="84"/>
      <c r="T103" s="84"/>
    </row>
    <row r="104" spans="10:20" ht="30" x14ac:dyDescent="0.5">
      <c r="J104" s="82"/>
      <c r="K104" s="82"/>
      <c r="N104" s="83"/>
      <c r="O104" s="84"/>
      <c r="P104" s="84"/>
      <c r="Q104" s="84"/>
      <c r="R104" s="84"/>
      <c r="S104" s="84"/>
      <c r="T104" s="84"/>
    </row>
    <row r="105" spans="10:20" ht="30" x14ac:dyDescent="0.5">
      <c r="J105" s="82"/>
      <c r="K105" s="82"/>
      <c r="N105" s="83"/>
      <c r="O105" s="84"/>
      <c r="P105" s="84"/>
      <c r="Q105" s="84"/>
      <c r="R105" s="84"/>
      <c r="S105" s="84"/>
      <c r="T105" s="84"/>
    </row>
    <row r="106" spans="10:20" ht="30" x14ac:dyDescent="0.5">
      <c r="J106" s="82"/>
      <c r="K106" s="82"/>
      <c r="N106" s="83"/>
      <c r="O106" s="84"/>
      <c r="P106" s="84"/>
      <c r="Q106" s="84"/>
      <c r="R106" s="84"/>
      <c r="S106" s="84"/>
      <c r="T106" s="84"/>
    </row>
    <row r="107" spans="10:20" ht="30" x14ac:dyDescent="0.5">
      <c r="J107" s="82"/>
      <c r="K107" s="82"/>
      <c r="N107" s="83"/>
      <c r="O107" s="84"/>
      <c r="P107" s="84"/>
      <c r="Q107" s="84"/>
      <c r="R107" s="84"/>
      <c r="S107" s="84"/>
      <c r="T107" s="84"/>
    </row>
    <row r="108" spans="10:20" ht="30" x14ac:dyDescent="0.5">
      <c r="J108" s="82"/>
      <c r="K108" s="82"/>
      <c r="N108" s="83"/>
      <c r="O108" s="84"/>
      <c r="P108" s="84"/>
      <c r="Q108" s="84"/>
      <c r="R108" s="84"/>
      <c r="S108" s="84"/>
      <c r="T108" s="84"/>
    </row>
    <row r="109" spans="10:20" ht="30" x14ac:dyDescent="0.5">
      <c r="J109" s="82"/>
      <c r="K109" s="82"/>
      <c r="N109" s="83"/>
      <c r="O109" s="84"/>
      <c r="P109" s="84"/>
      <c r="Q109" s="84"/>
      <c r="R109" s="84"/>
      <c r="S109" s="84"/>
      <c r="T109" s="84"/>
    </row>
    <row r="110" spans="10:20" ht="30" x14ac:dyDescent="0.5">
      <c r="J110" s="82"/>
      <c r="K110" s="82"/>
      <c r="N110" s="83"/>
      <c r="O110" s="84"/>
      <c r="P110" s="84"/>
      <c r="Q110" s="84"/>
      <c r="R110" s="84"/>
      <c r="S110" s="84"/>
      <c r="T110" s="84"/>
    </row>
    <row r="111" spans="10:20" ht="30" x14ac:dyDescent="0.5">
      <c r="J111" s="82"/>
      <c r="K111" s="82"/>
      <c r="N111" s="83"/>
      <c r="O111" s="84"/>
      <c r="P111" s="84"/>
      <c r="Q111" s="84"/>
      <c r="R111" s="84"/>
      <c r="S111" s="84"/>
      <c r="T111" s="84"/>
    </row>
    <row r="112" spans="10:20" ht="30" x14ac:dyDescent="0.5">
      <c r="J112" s="82"/>
      <c r="K112" s="82"/>
      <c r="N112" s="83"/>
      <c r="O112" s="84"/>
      <c r="P112" s="84"/>
      <c r="Q112" s="84"/>
      <c r="R112" s="84"/>
      <c r="S112" s="84"/>
      <c r="T112" s="84"/>
    </row>
    <row r="113" spans="10:20" ht="30" x14ac:dyDescent="0.5">
      <c r="J113" s="82"/>
      <c r="K113" s="82"/>
      <c r="N113" s="83"/>
      <c r="O113" s="84"/>
      <c r="P113" s="84"/>
      <c r="Q113" s="84"/>
      <c r="R113" s="84"/>
      <c r="S113" s="84"/>
      <c r="T113" s="84"/>
    </row>
    <row r="114" spans="10:20" ht="30" x14ac:dyDescent="0.5">
      <c r="J114" s="82"/>
      <c r="K114" s="82"/>
      <c r="N114" s="83"/>
      <c r="O114" s="84"/>
      <c r="P114" s="84"/>
      <c r="Q114" s="84"/>
      <c r="R114" s="84"/>
      <c r="S114" s="84"/>
      <c r="T114" s="84"/>
    </row>
    <row r="115" spans="10:20" ht="30" x14ac:dyDescent="0.5">
      <c r="J115" s="82"/>
      <c r="K115" s="82"/>
      <c r="N115" s="83"/>
      <c r="O115" s="84"/>
      <c r="P115" s="84"/>
      <c r="Q115" s="84"/>
      <c r="R115" s="84"/>
      <c r="S115" s="84"/>
      <c r="T115" s="84"/>
    </row>
    <row r="116" spans="10:20" ht="30" x14ac:dyDescent="0.5">
      <c r="J116" s="82"/>
      <c r="K116" s="82"/>
      <c r="N116" s="83"/>
      <c r="O116" s="84"/>
      <c r="P116" s="84"/>
      <c r="Q116" s="84"/>
      <c r="R116" s="84"/>
      <c r="S116" s="84"/>
      <c r="T116" s="84"/>
    </row>
    <row r="117" spans="10:20" ht="30" x14ac:dyDescent="0.5">
      <c r="J117" s="82"/>
      <c r="K117" s="82"/>
      <c r="N117" s="83"/>
      <c r="O117" s="84"/>
      <c r="P117" s="84"/>
      <c r="Q117" s="84"/>
      <c r="R117" s="84"/>
      <c r="S117" s="84"/>
      <c r="T117" s="84"/>
    </row>
    <row r="118" spans="10:20" ht="30" x14ac:dyDescent="0.5">
      <c r="J118" s="82"/>
      <c r="K118" s="82"/>
      <c r="N118" s="83"/>
      <c r="O118" s="84"/>
      <c r="P118" s="84"/>
      <c r="Q118" s="84"/>
      <c r="R118" s="84"/>
      <c r="S118" s="84"/>
      <c r="T118" s="84"/>
    </row>
    <row r="119" spans="10:20" ht="30" x14ac:dyDescent="0.5">
      <c r="J119" s="82"/>
      <c r="K119" s="82"/>
      <c r="N119" s="83"/>
      <c r="O119" s="84"/>
      <c r="P119" s="84"/>
      <c r="Q119" s="84"/>
      <c r="R119" s="84"/>
      <c r="S119" s="84"/>
      <c r="T119" s="84"/>
    </row>
    <row r="120" spans="10:20" ht="30" x14ac:dyDescent="0.5">
      <c r="J120" s="82"/>
      <c r="K120" s="82"/>
      <c r="N120" s="83"/>
      <c r="O120" s="84"/>
      <c r="P120" s="84"/>
      <c r="Q120" s="84"/>
      <c r="R120" s="84"/>
      <c r="S120" s="84"/>
      <c r="T120" s="84"/>
    </row>
    <row r="121" spans="10:20" ht="30" x14ac:dyDescent="0.5">
      <c r="J121" s="82"/>
      <c r="K121" s="82"/>
      <c r="N121" s="83"/>
      <c r="O121" s="84"/>
      <c r="P121" s="84"/>
      <c r="Q121" s="84"/>
      <c r="R121" s="84"/>
      <c r="S121" s="84"/>
      <c r="T121" s="84"/>
    </row>
    <row r="122" spans="10:20" ht="30" x14ac:dyDescent="0.5">
      <c r="J122" s="82"/>
      <c r="K122" s="82"/>
      <c r="N122" s="83"/>
      <c r="O122" s="84"/>
      <c r="P122" s="84"/>
      <c r="Q122" s="84"/>
      <c r="R122" s="84"/>
      <c r="S122" s="84"/>
      <c r="T122" s="84"/>
    </row>
    <row r="123" spans="10:20" ht="30" x14ac:dyDescent="0.5">
      <c r="J123" s="82"/>
      <c r="K123" s="82"/>
      <c r="N123" s="83"/>
      <c r="O123" s="84"/>
      <c r="P123" s="84"/>
      <c r="Q123" s="84"/>
      <c r="R123" s="84"/>
      <c r="S123" s="84"/>
      <c r="T123" s="84"/>
    </row>
    <row r="124" spans="10:20" ht="30" x14ac:dyDescent="0.5">
      <c r="J124" s="82"/>
      <c r="K124" s="82"/>
      <c r="N124" s="83"/>
      <c r="O124" s="84"/>
      <c r="P124" s="84"/>
      <c r="Q124" s="84"/>
      <c r="R124" s="84"/>
      <c r="S124" s="84"/>
      <c r="T124" s="84"/>
    </row>
    <row r="125" spans="10:20" ht="30" x14ac:dyDescent="0.5">
      <c r="J125" s="82"/>
      <c r="K125" s="82"/>
      <c r="N125" s="83"/>
      <c r="O125" s="84"/>
      <c r="P125" s="84"/>
      <c r="Q125" s="84"/>
      <c r="R125" s="84"/>
      <c r="S125" s="84"/>
      <c r="T125" s="84"/>
    </row>
    <row r="126" spans="10:20" ht="30" x14ac:dyDescent="0.5">
      <c r="J126" s="82"/>
      <c r="K126" s="82"/>
      <c r="N126" s="83"/>
      <c r="O126" s="84"/>
      <c r="P126" s="84"/>
      <c r="Q126" s="84"/>
      <c r="R126" s="84"/>
      <c r="S126" s="84"/>
      <c r="T126" s="84"/>
    </row>
    <row r="127" spans="10:20" ht="30" x14ac:dyDescent="0.5">
      <c r="J127" s="82"/>
      <c r="K127" s="82"/>
      <c r="N127" s="83"/>
      <c r="O127" s="84"/>
      <c r="P127" s="84"/>
      <c r="Q127" s="84"/>
      <c r="R127" s="84"/>
      <c r="S127" s="84"/>
      <c r="T127" s="84"/>
    </row>
    <row r="128" spans="10:20" ht="30" x14ac:dyDescent="0.5">
      <c r="J128" s="82"/>
      <c r="K128" s="82"/>
      <c r="N128" s="83"/>
      <c r="O128" s="84"/>
      <c r="P128" s="84"/>
      <c r="Q128" s="84"/>
      <c r="R128" s="84"/>
      <c r="S128" s="84"/>
      <c r="T128" s="84"/>
    </row>
    <row r="129" spans="10:20" ht="30" x14ac:dyDescent="0.5">
      <c r="J129" s="82"/>
      <c r="K129" s="82"/>
      <c r="N129" s="83"/>
      <c r="O129" s="84"/>
      <c r="P129" s="84"/>
      <c r="Q129" s="84"/>
      <c r="R129" s="84"/>
      <c r="S129" s="84"/>
      <c r="T129" s="84"/>
    </row>
    <row r="130" spans="10:20" ht="30" x14ac:dyDescent="0.5">
      <c r="J130" s="82"/>
      <c r="K130" s="82"/>
      <c r="N130" s="83"/>
      <c r="O130" s="84"/>
      <c r="P130" s="84"/>
      <c r="Q130" s="84"/>
      <c r="R130" s="84"/>
      <c r="S130" s="84"/>
      <c r="T130" s="84"/>
    </row>
    <row r="131" spans="10:20" ht="30" x14ac:dyDescent="0.5">
      <c r="J131" s="82"/>
      <c r="K131" s="82"/>
      <c r="N131" s="83"/>
      <c r="O131" s="84"/>
      <c r="P131" s="84"/>
      <c r="Q131" s="84"/>
      <c r="R131" s="84"/>
      <c r="S131" s="84"/>
      <c r="T131" s="84"/>
    </row>
    <row r="132" spans="10:20" ht="30" x14ac:dyDescent="0.5">
      <c r="J132" s="82"/>
      <c r="K132" s="82"/>
      <c r="N132" s="83"/>
      <c r="O132" s="84"/>
      <c r="P132" s="84"/>
      <c r="Q132" s="84"/>
      <c r="R132" s="84"/>
      <c r="S132" s="84"/>
      <c r="T132" s="84"/>
    </row>
    <row r="133" spans="10:20" ht="30" x14ac:dyDescent="0.5">
      <c r="J133" s="82"/>
      <c r="K133" s="82"/>
      <c r="N133" s="83"/>
      <c r="O133" s="84"/>
      <c r="P133" s="84"/>
      <c r="Q133" s="84"/>
      <c r="R133" s="84"/>
      <c r="S133" s="84"/>
      <c r="T133" s="84"/>
    </row>
    <row r="134" spans="10:20" ht="30" x14ac:dyDescent="0.5">
      <c r="J134" s="82"/>
      <c r="K134" s="82"/>
      <c r="N134" s="83"/>
      <c r="O134" s="84"/>
      <c r="P134" s="84"/>
      <c r="Q134" s="84"/>
      <c r="R134" s="84"/>
      <c r="S134" s="84"/>
      <c r="T134" s="84"/>
    </row>
    <row r="135" spans="10:20" ht="30" x14ac:dyDescent="0.5">
      <c r="J135" s="82"/>
      <c r="K135" s="82"/>
      <c r="N135" s="83"/>
      <c r="O135" s="84"/>
      <c r="P135" s="84"/>
      <c r="Q135" s="84"/>
      <c r="R135" s="84"/>
      <c r="S135" s="84"/>
      <c r="T135" s="84"/>
    </row>
    <row r="136" spans="10:20" ht="30" x14ac:dyDescent="0.5">
      <c r="J136" s="82"/>
      <c r="K136" s="82"/>
      <c r="N136" s="83"/>
      <c r="O136" s="84"/>
      <c r="P136" s="84"/>
      <c r="Q136" s="84"/>
      <c r="R136" s="84"/>
      <c r="S136" s="84"/>
      <c r="T136" s="84"/>
    </row>
    <row r="137" spans="10:20" ht="30" x14ac:dyDescent="0.5">
      <c r="J137" s="82"/>
      <c r="K137" s="82"/>
      <c r="N137" s="83"/>
      <c r="O137" s="84"/>
      <c r="P137" s="84"/>
      <c r="Q137" s="84"/>
      <c r="R137" s="84"/>
      <c r="S137" s="84"/>
      <c r="T137" s="84"/>
    </row>
    <row r="138" spans="10:20" ht="30" x14ac:dyDescent="0.5">
      <c r="J138" s="82"/>
      <c r="K138" s="82"/>
      <c r="N138" s="83"/>
      <c r="O138" s="84"/>
      <c r="P138" s="84"/>
      <c r="Q138" s="84"/>
      <c r="R138" s="84"/>
      <c r="S138" s="84"/>
      <c r="T138" s="84"/>
    </row>
    <row r="139" spans="10:20" ht="30" x14ac:dyDescent="0.5">
      <c r="J139" s="82"/>
      <c r="K139" s="82"/>
      <c r="N139" s="83"/>
      <c r="O139" s="84"/>
      <c r="P139" s="84"/>
      <c r="Q139" s="84"/>
      <c r="R139" s="84"/>
      <c r="S139" s="84"/>
      <c r="T139" s="84"/>
    </row>
    <row r="140" spans="10:20" ht="30" x14ac:dyDescent="0.5">
      <c r="J140" s="82"/>
      <c r="K140" s="82"/>
      <c r="N140" s="83"/>
      <c r="O140" s="84"/>
      <c r="P140" s="84"/>
      <c r="Q140" s="84"/>
      <c r="R140" s="84"/>
      <c r="S140" s="84"/>
      <c r="T140" s="84"/>
    </row>
    <row r="141" spans="10:20" ht="30" x14ac:dyDescent="0.5">
      <c r="J141" s="82"/>
      <c r="K141" s="82"/>
      <c r="N141" s="83"/>
      <c r="O141" s="84"/>
      <c r="P141" s="84"/>
      <c r="Q141" s="84"/>
      <c r="R141" s="84"/>
      <c r="S141" s="84"/>
      <c r="T141" s="84"/>
    </row>
    <row r="142" spans="10:20" ht="30" x14ac:dyDescent="0.5">
      <c r="J142" s="82"/>
      <c r="K142" s="82"/>
      <c r="N142" s="83"/>
      <c r="O142" s="84"/>
      <c r="P142" s="84"/>
      <c r="Q142" s="84"/>
      <c r="R142" s="84"/>
      <c r="S142" s="84"/>
      <c r="T142" s="84"/>
    </row>
    <row r="143" spans="10:20" ht="30" x14ac:dyDescent="0.5">
      <c r="J143" s="82"/>
      <c r="K143" s="82"/>
      <c r="N143" s="83"/>
      <c r="O143" s="84"/>
      <c r="P143" s="84"/>
      <c r="Q143" s="84"/>
      <c r="R143" s="84"/>
      <c r="S143" s="84"/>
      <c r="T143" s="84"/>
    </row>
    <row r="144" spans="10:20" ht="30" x14ac:dyDescent="0.5">
      <c r="J144" s="82"/>
      <c r="K144" s="82"/>
      <c r="N144" s="83"/>
      <c r="O144" s="84"/>
      <c r="P144" s="84"/>
      <c r="Q144" s="84"/>
      <c r="R144" s="84"/>
      <c r="S144" s="84"/>
      <c r="T144" s="84"/>
    </row>
    <row r="145" spans="10:20" ht="30" x14ac:dyDescent="0.5">
      <c r="J145" s="82"/>
      <c r="K145" s="82"/>
      <c r="N145" s="83"/>
      <c r="O145" s="84"/>
      <c r="P145" s="84"/>
      <c r="Q145" s="84"/>
      <c r="R145" s="84"/>
      <c r="S145" s="84"/>
      <c r="T145" s="84"/>
    </row>
    <row r="146" spans="10:20" ht="30" x14ac:dyDescent="0.5">
      <c r="J146" s="82"/>
      <c r="K146" s="82"/>
      <c r="N146" s="83"/>
      <c r="O146" s="84"/>
      <c r="P146" s="84"/>
      <c r="Q146" s="84"/>
      <c r="R146" s="84"/>
      <c r="S146" s="84"/>
      <c r="T146" s="84"/>
    </row>
    <row r="147" spans="10:20" ht="30" x14ac:dyDescent="0.5">
      <c r="J147" s="82"/>
      <c r="K147" s="82"/>
      <c r="N147" s="83"/>
      <c r="O147" s="84"/>
      <c r="P147" s="84"/>
      <c r="Q147" s="84"/>
      <c r="R147" s="84"/>
      <c r="S147" s="84"/>
      <c r="T147" s="84"/>
    </row>
    <row r="148" spans="10:20" ht="30" x14ac:dyDescent="0.5">
      <c r="J148" s="82"/>
      <c r="K148" s="82"/>
      <c r="N148" s="83"/>
      <c r="O148" s="84"/>
      <c r="P148" s="84"/>
      <c r="Q148" s="84"/>
      <c r="R148" s="84"/>
      <c r="S148" s="84"/>
      <c r="T148" s="84"/>
    </row>
    <row r="149" spans="10:20" ht="30" x14ac:dyDescent="0.5">
      <c r="J149" s="82"/>
      <c r="K149" s="82"/>
      <c r="N149" s="83"/>
      <c r="O149" s="84"/>
      <c r="P149" s="84"/>
      <c r="Q149" s="84"/>
      <c r="R149" s="84"/>
      <c r="S149" s="84"/>
      <c r="T149" s="84"/>
    </row>
    <row r="150" spans="10:20" ht="30" x14ac:dyDescent="0.5">
      <c r="J150" s="82"/>
      <c r="K150" s="82"/>
      <c r="N150" s="83"/>
      <c r="O150" s="84"/>
      <c r="P150" s="84"/>
      <c r="Q150" s="84"/>
      <c r="R150" s="84"/>
      <c r="S150" s="84"/>
      <c r="T150" s="84"/>
    </row>
    <row r="151" spans="10:20" ht="30" x14ac:dyDescent="0.5">
      <c r="J151" s="82"/>
      <c r="K151" s="82"/>
      <c r="N151" s="83"/>
      <c r="O151" s="84"/>
      <c r="P151" s="84"/>
      <c r="Q151" s="84"/>
      <c r="R151" s="84"/>
      <c r="S151" s="84"/>
      <c r="T151" s="84"/>
    </row>
    <row r="152" spans="10:20" ht="30" x14ac:dyDescent="0.5">
      <c r="J152" s="82"/>
      <c r="K152" s="82"/>
      <c r="N152" s="83"/>
      <c r="O152" s="84"/>
      <c r="P152" s="84"/>
      <c r="Q152" s="84"/>
      <c r="R152" s="84"/>
      <c r="S152" s="84"/>
      <c r="T152" s="84"/>
    </row>
    <row r="153" spans="10:20" ht="30" x14ac:dyDescent="0.5">
      <c r="J153" s="82"/>
      <c r="K153" s="82"/>
      <c r="N153" s="83"/>
      <c r="O153" s="84"/>
      <c r="P153" s="84"/>
      <c r="Q153" s="84"/>
      <c r="R153" s="84"/>
      <c r="S153" s="84"/>
      <c r="T153" s="84"/>
    </row>
    <row r="154" spans="10:20" ht="30" x14ac:dyDescent="0.5">
      <c r="J154" s="82"/>
      <c r="K154" s="82"/>
      <c r="N154" s="83"/>
      <c r="O154" s="84"/>
      <c r="P154" s="84"/>
      <c r="Q154" s="84"/>
      <c r="R154" s="84"/>
      <c r="S154" s="84"/>
      <c r="T154" s="84"/>
    </row>
    <row r="155" spans="10:20" ht="30" x14ac:dyDescent="0.5">
      <c r="J155" s="82"/>
      <c r="K155" s="82"/>
      <c r="N155" s="83"/>
      <c r="O155" s="84"/>
      <c r="P155" s="84"/>
      <c r="Q155" s="84"/>
      <c r="R155" s="84"/>
      <c r="S155" s="84"/>
      <c r="T155" s="84"/>
    </row>
    <row r="156" spans="10:20" ht="30" x14ac:dyDescent="0.5">
      <c r="J156" s="82"/>
      <c r="K156" s="82"/>
      <c r="N156" s="83"/>
      <c r="O156" s="84"/>
      <c r="P156" s="84"/>
      <c r="Q156" s="84"/>
      <c r="R156" s="84"/>
      <c r="S156" s="84"/>
      <c r="T156" s="84"/>
    </row>
    <row r="157" spans="10:20" ht="30" x14ac:dyDescent="0.5">
      <c r="J157" s="82"/>
      <c r="K157" s="82"/>
      <c r="N157" s="83"/>
      <c r="O157" s="84"/>
      <c r="P157" s="84"/>
      <c r="Q157" s="84"/>
      <c r="R157" s="84"/>
      <c r="S157" s="84"/>
      <c r="T157" s="84"/>
    </row>
    <row r="158" spans="10:20" ht="30" x14ac:dyDescent="0.5">
      <c r="J158" s="82"/>
      <c r="K158" s="82"/>
      <c r="N158" s="83"/>
      <c r="O158" s="84"/>
      <c r="P158" s="84"/>
      <c r="Q158" s="84"/>
      <c r="R158" s="84"/>
      <c r="S158" s="84"/>
      <c r="T158" s="84"/>
    </row>
    <row r="159" spans="10:20" ht="30" x14ac:dyDescent="0.5">
      <c r="J159" s="82"/>
      <c r="K159" s="82"/>
      <c r="N159" s="83"/>
      <c r="O159" s="84"/>
      <c r="P159" s="84"/>
      <c r="Q159" s="84"/>
      <c r="R159" s="84"/>
      <c r="S159" s="84"/>
      <c r="T159" s="84"/>
    </row>
    <row r="160" spans="10:20" ht="30" x14ac:dyDescent="0.5">
      <c r="J160" s="82"/>
      <c r="K160" s="82"/>
      <c r="N160" s="83"/>
      <c r="O160" s="84"/>
      <c r="P160" s="84"/>
      <c r="Q160" s="84"/>
      <c r="R160" s="84"/>
      <c r="S160" s="84"/>
      <c r="T160" s="84"/>
    </row>
    <row r="161" spans="10:20" ht="30" x14ac:dyDescent="0.5">
      <c r="J161" s="82"/>
      <c r="K161" s="82"/>
      <c r="N161" s="83"/>
      <c r="O161" s="84"/>
      <c r="P161" s="84"/>
      <c r="Q161" s="84"/>
      <c r="R161" s="84"/>
      <c r="S161" s="84"/>
      <c r="T161" s="84"/>
    </row>
    <row r="162" spans="10:20" ht="30" x14ac:dyDescent="0.5">
      <c r="J162" s="82"/>
      <c r="K162" s="82"/>
      <c r="N162" s="83"/>
      <c r="O162" s="84"/>
      <c r="P162" s="84"/>
      <c r="Q162" s="84"/>
      <c r="R162" s="84"/>
      <c r="S162" s="84"/>
      <c r="T162" s="84"/>
    </row>
    <row r="163" spans="10:20" ht="30" x14ac:dyDescent="0.5">
      <c r="J163" s="82"/>
      <c r="K163" s="82"/>
      <c r="N163" s="83"/>
      <c r="O163" s="84"/>
      <c r="P163" s="84"/>
      <c r="Q163" s="84"/>
      <c r="R163" s="84"/>
      <c r="S163" s="84"/>
      <c r="T163" s="84"/>
    </row>
    <row r="164" spans="10:20" ht="30" x14ac:dyDescent="0.5">
      <c r="J164" s="82"/>
      <c r="K164" s="82"/>
      <c r="N164" s="83"/>
      <c r="O164" s="84"/>
      <c r="P164" s="84"/>
      <c r="Q164" s="84"/>
      <c r="R164" s="84"/>
      <c r="S164" s="84"/>
      <c r="T164" s="84"/>
    </row>
    <row r="165" spans="10:20" ht="30" x14ac:dyDescent="0.5">
      <c r="J165" s="82"/>
      <c r="K165" s="82"/>
      <c r="N165" s="83"/>
      <c r="O165" s="84"/>
      <c r="P165" s="84"/>
      <c r="Q165" s="84"/>
      <c r="R165" s="84"/>
      <c r="S165" s="84"/>
      <c r="T165" s="84"/>
    </row>
    <row r="166" spans="10:20" ht="30" x14ac:dyDescent="0.5">
      <c r="J166" s="82"/>
      <c r="K166" s="82"/>
      <c r="N166" s="83"/>
      <c r="O166" s="84"/>
      <c r="P166" s="84"/>
      <c r="Q166" s="84"/>
      <c r="R166" s="84"/>
      <c r="S166" s="84"/>
      <c r="T166" s="84"/>
    </row>
    <row r="167" spans="10:20" ht="30" x14ac:dyDescent="0.5">
      <c r="J167" s="82"/>
      <c r="K167" s="82"/>
      <c r="N167" s="83"/>
      <c r="O167" s="84"/>
      <c r="P167" s="84"/>
      <c r="Q167" s="84"/>
      <c r="R167" s="84"/>
      <c r="S167" s="84"/>
      <c r="T167" s="84"/>
    </row>
    <row r="168" spans="10:20" ht="30" x14ac:dyDescent="0.5">
      <c r="J168" s="82"/>
      <c r="K168" s="82"/>
      <c r="N168" s="83"/>
      <c r="O168" s="84"/>
      <c r="P168" s="84"/>
      <c r="Q168" s="84"/>
      <c r="R168" s="84"/>
      <c r="S168" s="84"/>
      <c r="T168" s="84"/>
    </row>
    <row r="169" spans="10:20" ht="30" x14ac:dyDescent="0.5">
      <c r="J169" s="82"/>
      <c r="K169" s="82"/>
      <c r="N169" s="83"/>
      <c r="O169" s="84"/>
      <c r="P169" s="84"/>
      <c r="Q169" s="84"/>
      <c r="R169" s="84"/>
      <c r="S169" s="84"/>
      <c r="T169" s="84"/>
    </row>
    <row r="170" spans="10:20" ht="30" x14ac:dyDescent="0.5">
      <c r="J170" s="82"/>
      <c r="K170" s="82"/>
      <c r="N170" s="83"/>
      <c r="O170" s="84"/>
      <c r="P170" s="84"/>
      <c r="Q170" s="84"/>
      <c r="R170" s="84"/>
      <c r="S170" s="84"/>
      <c r="T170" s="84"/>
    </row>
    <row r="171" spans="10:20" ht="30" x14ac:dyDescent="0.5">
      <c r="J171" s="82"/>
      <c r="K171" s="82"/>
      <c r="N171" s="83"/>
      <c r="O171" s="84"/>
      <c r="P171" s="84"/>
      <c r="Q171" s="84"/>
      <c r="R171" s="84"/>
      <c r="S171" s="84"/>
      <c r="T171" s="84"/>
    </row>
    <row r="172" spans="10:20" ht="30" x14ac:dyDescent="0.5">
      <c r="J172" s="82"/>
      <c r="K172" s="82"/>
      <c r="N172" s="83"/>
      <c r="O172" s="84"/>
      <c r="P172" s="84"/>
      <c r="Q172" s="84"/>
      <c r="R172" s="84"/>
      <c r="S172" s="84"/>
      <c r="T172" s="84"/>
    </row>
    <row r="173" spans="10:20" ht="30" x14ac:dyDescent="0.5">
      <c r="J173" s="82"/>
      <c r="K173" s="82"/>
      <c r="N173" s="83"/>
      <c r="O173" s="84"/>
      <c r="P173" s="84"/>
      <c r="Q173" s="84"/>
      <c r="R173" s="84"/>
      <c r="S173" s="84"/>
      <c r="T173" s="84"/>
    </row>
    <row r="174" spans="10:20" x14ac:dyDescent="0.4">
      <c r="N174" s="83"/>
      <c r="O174" s="84"/>
      <c r="P174" s="84"/>
      <c r="Q174" s="84"/>
      <c r="R174" s="84"/>
      <c r="S174" s="84"/>
      <c r="T174" s="84"/>
    </row>
    <row r="175" spans="10:20" x14ac:dyDescent="0.4">
      <c r="N175" s="83"/>
      <c r="O175" s="84"/>
      <c r="P175" s="84"/>
      <c r="Q175" s="84"/>
      <c r="R175" s="84"/>
      <c r="S175" s="84"/>
      <c r="T175" s="84"/>
    </row>
    <row r="176" spans="10:20" x14ac:dyDescent="0.4">
      <c r="N176" s="83"/>
      <c r="O176" s="84"/>
      <c r="P176" s="84"/>
      <c r="Q176" s="84"/>
      <c r="R176" s="84"/>
      <c r="S176" s="84"/>
      <c r="T176" s="84"/>
    </row>
    <row r="177" spans="14:20" x14ac:dyDescent="0.4">
      <c r="N177" s="83"/>
      <c r="O177" s="84"/>
      <c r="P177" s="84"/>
      <c r="Q177" s="84"/>
      <c r="R177" s="84"/>
      <c r="S177" s="84"/>
      <c r="T177" s="84"/>
    </row>
    <row r="178" spans="14:20" x14ac:dyDescent="0.4">
      <c r="N178" s="83"/>
      <c r="O178" s="84"/>
      <c r="P178" s="84"/>
      <c r="Q178" s="84"/>
      <c r="R178" s="84"/>
      <c r="S178" s="84"/>
      <c r="T178" s="84"/>
    </row>
    <row r="179" spans="14:20" x14ac:dyDescent="0.4">
      <c r="N179" s="83"/>
      <c r="O179" s="84"/>
      <c r="P179" s="84"/>
      <c r="Q179" s="84"/>
      <c r="R179" s="84"/>
      <c r="S179" s="84"/>
      <c r="T179" s="84"/>
    </row>
    <row r="180" spans="14:20" x14ac:dyDescent="0.4">
      <c r="N180" s="83"/>
      <c r="O180" s="84"/>
      <c r="P180" s="84"/>
      <c r="Q180" s="84"/>
      <c r="R180" s="84"/>
      <c r="S180" s="84"/>
      <c r="T180" s="84"/>
    </row>
    <row r="181" spans="14:20" x14ac:dyDescent="0.4">
      <c r="N181" s="83"/>
      <c r="O181" s="84"/>
      <c r="P181" s="84"/>
      <c r="Q181" s="84"/>
      <c r="R181" s="84"/>
      <c r="S181" s="84"/>
      <c r="T181" s="84"/>
    </row>
    <row r="182" spans="14:20" x14ac:dyDescent="0.4">
      <c r="N182" s="83"/>
      <c r="O182" s="84"/>
      <c r="P182" s="84"/>
      <c r="Q182" s="84"/>
      <c r="R182" s="84"/>
      <c r="S182" s="84"/>
      <c r="T182" s="84"/>
    </row>
    <row r="183" spans="14:20" x14ac:dyDescent="0.4">
      <c r="N183" s="83"/>
      <c r="O183" s="84"/>
      <c r="P183" s="84"/>
      <c r="Q183" s="84"/>
      <c r="R183" s="84"/>
      <c r="S183" s="84"/>
      <c r="T183" s="84"/>
    </row>
    <row r="184" spans="14:20" x14ac:dyDescent="0.4">
      <c r="N184" s="83"/>
      <c r="O184" s="84"/>
      <c r="P184" s="84"/>
      <c r="Q184" s="84"/>
      <c r="R184" s="84"/>
      <c r="S184" s="84"/>
      <c r="T184" s="84"/>
    </row>
    <row r="185" spans="14:20" x14ac:dyDescent="0.4">
      <c r="N185" s="83"/>
      <c r="O185" s="84"/>
      <c r="P185" s="84"/>
      <c r="Q185" s="84"/>
      <c r="R185" s="84"/>
      <c r="S185" s="84"/>
      <c r="T185" s="84"/>
    </row>
    <row r="186" spans="14:20" x14ac:dyDescent="0.4">
      <c r="N186" s="83"/>
      <c r="O186" s="84"/>
      <c r="P186" s="84"/>
      <c r="Q186" s="84"/>
      <c r="R186" s="84"/>
      <c r="S186" s="84"/>
      <c r="T186" s="84"/>
    </row>
    <row r="187" spans="14:20" x14ac:dyDescent="0.4">
      <c r="N187" s="83"/>
      <c r="O187" s="84"/>
      <c r="P187" s="84"/>
      <c r="Q187" s="84"/>
      <c r="R187" s="84"/>
      <c r="S187" s="84"/>
      <c r="T187" s="84"/>
    </row>
    <row r="188" spans="14:20" x14ac:dyDescent="0.4">
      <c r="N188" s="83"/>
      <c r="O188" s="84"/>
      <c r="P188" s="84"/>
      <c r="Q188" s="84"/>
      <c r="R188" s="84"/>
      <c r="S188" s="84"/>
      <c r="T188" s="84"/>
    </row>
    <row r="189" spans="14:20" x14ac:dyDescent="0.4">
      <c r="N189" s="83"/>
      <c r="O189" s="84"/>
      <c r="P189" s="84"/>
      <c r="Q189" s="84"/>
      <c r="R189" s="84"/>
      <c r="S189" s="84"/>
      <c r="T189" s="84"/>
    </row>
    <row r="190" spans="14:20" x14ac:dyDescent="0.4">
      <c r="N190" s="83"/>
      <c r="O190" s="84"/>
      <c r="P190" s="84"/>
      <c r="Q190" s="84"/>
      <c r="R190" s="84"/>
      <c r="S190" s="84"/>
      <c r="T190" s="84"/>
    </row>
    <row r="191" spans="14:20" x14ac:dyDescent="0.4">
      <c r="N191" s="83"/>
      <c r="O191" s="84"/>
      <c r="P191" s="84"/>
      <c r="Q191" s="84"/>
      <c r="R191" s="84"/>
      <c r="S191" s="84"/>
      <c r="T191" s="84"/>
    </row>
    <row r="192" spans="14:20" x14ac:dyDescent="0.4">
      <c r="N192" s="83"/>
      <c r="O192" s="84"/>
      <c r="P192" s="84"/>
      <c r="Q192" s="84"/>
      <c r="R192" s="84"/>
      <c r="S192" s="84"/>
      <c r="T192" s="84"/>
    </row>
    <row r="193" spans="14:20" x14ac:dyDescent="0.4">
      <c r="N193" s="83"/>
      <c r="O193" s="84"/>
      <c r="P193" s="84"/>
      <c r="Q193" s="84"/>
      <c r="R193" s="84"/>
      <c r="S193" s="84"/>
      <c r="T193" s="84"/>
    </row>
    <row r="194" spans="14:20" x14ac:dyDescent="0.4">
      <c r="N194" s="83"/>
      <c r="O194" s="84"/>
      <c r="P194" s="84"/>
      <c r="Q194" s="84"/>
      <c r="R194" s="84"/>
      <c r="S194" s="84"/>
      <c r="T194" s="84"/>
    </row>
    <row r="195" spans="14:20" x14ac:dyDescent="0.4">
      <c r="N195" s="83"/>
      <c r="O195" s="84"/>
      <c r="P195" s="84"/>
      <c r="Q195" s="84"/>
      <c r="R195" s="84"/>
      <c r="S195" s="84"/>
      <c r="T195" s="84"/>
    </row>
    <row r="196" spans="14:20" x14ac:dyDescent="0.4">
      <c r="N196" s="83"/>
      <c r="O196" s="84"/>
      <c r="P196" s="84"/>
      <c r="Q196" s="84"/>
      <c r="R196" s="84"/>
      <c r="S196" s="84"/>
      <c r="T196" s="84"/>
    </row>
    <row r="197" spans="14:20" x14ac:dyDescent="0.4">
      <c r="N197" s="83"/>
      <c r="O197" s="84"/>
      <c r="P197" s="84"/>
      <c r="Q197" s="84"/>
      <c r="R197" s="84"/>
      <c r="S197" s="84"/>
      <c r="T197" s="84"/>
    </row>
    <row r="198" spans="14:20" x14ac:dyDescent="0.4">
      <c r="N198" s="83"/>
      <c r="O198" s="84"/>
      <c r="P198" s="84"/>
      <c r="Q198" s="84"/>
      <c r="R198" s="84"/>
      <c r="S198" s="84"/>
      <c r="T198" s="84"/>
    </row>
    <row r="199" spans="14:20" x14ac:dyDescent="0.4">
      <c r="N199" s="83"/>
      <c r="O199" s="84"/>
      <c r="P199" s="84"/>
      <c r="Q199" s="84"/>
      <c r="R199" s="84"/>
      <c r="S199" s="84"/>
      <c r="T199" s="84"/>
    </row>
    <row r="200" spans="14:20" x14ac:dyDescent="0.4">
      <c r="N200" s="83"/>
      <c r="O200" s="84"/>
      <c r="P200" s="84"/>
      <c r="Q200" s="84"/>
      <c r="R200" s="84"/>
      <c r="S200" s="84"/>
      <c r="T200" s="84"/>
    </row>
    <row r="201" spans="14:20" x14ac:dyDescent="0.4">
      <c r="N201" s="83"/>
      <c r="O201" s="84"/>
      <c r="P201" s="84"/>
      <c r="Q201" s="84"/>
      <c r="R201" s="84"/>
      <c r="S201" s="84"/>
      <c r="T201" s="84"/>
    </row>
    <row r="202" spans="14:20" x14ac:dyDescent="0.4">
      <c r="N202" s="83"/>
      <c r="O202" s="84"/>
      <c r="P202" s="84"/>
      <c r="Q202" s="84"/>
      <c r="R202" s="84"/>
      <c r="S202" s="84"/>
      <c r="T202" s="84"/>
    </row>
    <row r="203" spans="14:20" x14ac:dyDescent="0.4">
      <c r="N203" s="83"/>
      <c r="O203" s="84"/>
      <c r="P203" s="84"/>
      <c r="Q203" s="84"/>
      <c r="R203" s="84"/>
      <c r="S203" s="84"/>
      <c r="T203" s="84"/>
    </row>
    <row r="204" spans="14:20" x14ac:dyDescent="0.4">
      <c r="N204" s="83"/>
      <c r="O204" s="84"/>
      <c r="P204" s="84"/>
      <c r="Q204" s="84"/>
      <c r="R204" s="84"/>
      <c r="S204" s="84"/>
      <c r="T204" s="84"/>
    </row>
    <row r="205" spans="14:20" x14ac:dyDescent="0.4">
      <c r="N205" s="83"/>
      <c r="O205" s="84"/>
      <c r="P205" s="84"/>
      <c r="Q205" s="84"/>
      <c r="R205" s="84"/>
      <c r="S205" s="84"/>
      <c r="T205" s="84"/>
    </row>
    <row r="206" spans="14:20" x14ac:dyDescent="0.4">
      <c r="N206" s="83"/>
      <c r="O206" s="84"/>
      <c r="P206" s="84"/>
      <c r="Q206" s="84"/>
      <c r="R206" s="84"/>
      <c r="S206" s="84"/>
      <c r="T206" s="84"/>
    </row>
    <row r="207" spans="14:20" x14ac:dyDescent="0.4">
      <c r="N207" s="83"/>
      <c r="O207" s="84"/>
      <c r="P207" s="84"/>
      <c r="Q207" s="84"/>
      <c r="R207" s="84"/>
      <c r="S207" s="84"/>
      <c r="T207" s="84"/>
    </row>
    <row r="208" spans="14:20" x14ac:dyDescent="0.4">
      <c r="N208" s="83"/>
      <c r="O208" s="84"/>
      <c r="P208" s="84"/>
      <c r="Q208" s="84"/>
      <c r="R208" s="84"/>
      <c r="S208" s="84"/>
      <c r="T208" s="84"/>
    </row>
    <row r="209" spans="14:20" x14ac:dyDescent="0.4">
      <c r="N209" s="83"/>
      <c r="O209" s="84"/>
      <c r="P209" s="84"/>
      <c r="Q209" s="84"/>
      <c r="R209" s="84"/>
      <c r="S209" s="84"/>
      <c r="T209" s="84"/>
    </row>
    <row r="210" spans="14:20" x14ac:dyDescent="0.4">
      <c r="N210" s="83"/>
      <c r="O210" s="84"/>
      <c r="P210" s="84"/>
      <c r="Q210" s="84"/>
      <c r="R210" s="84"/>
      <c r="S210" s="84"/>
      <c r="T210" s="84"/>
    </row>
    <row r="211" spans="14:20" x14ac:dyDescent="0.4">
      <c r="N211" s="83"/>
      <c r="O211" s="84"/>
      <c r="P211" s="84"/>
      <c r="Q211" s="84"/>
      <c r="R211" s="84"/>
      <c r="S211" s="84"/>
      <c r="T211" s="84"/>
    </row>
    <row r="212" spans="14:20" x14ac:dyDescent="0.4">
      <c r="N212" s="83"/>
      <c r="O212" s="84"/>
      <c r="P212" s="84"/>
      <c r="Q212" s="84"/>
      <c r="R212" s="84"/>
      <c r="S212" s="84"/>
      <c r="T212" s="84"/>
    </row>
    <row r="213" spans="14:20" x14ac:dyDescent="0.4">
      <c r="N213" s="83"/>
      <c r="O213" s="84"/>
      <c r="P213" s="84"/>
      <c r="Q213" s="84"/>
      <c r="R213" s="84"/>
      <c r="S213" s="84"/>
      <c r="T213" s="84"/>
    </row>
    <row r="214" spans="14:20" x14ac:dyDescent="0.4">
      <c r="N214" s="83"/>
      <c r="O214" s="84"/>
      <c r="P214" s="84"/>
      <c r="Q214" s="84"/>
      <c r="R214" s="84"/>
      <c r="S214" s="84"/>
      <c r="T214" s="84"/>
    </row>
  </sheetData>
  <mergeCells count="26">
    <mergeCell ref="H1:L1"/>
    <mergeCell ref="H2:H3"/>
    <mergeCell ref="C4:D4"/>
    <mergeCell ref="E4:H4"/>
    <mergeCell ref="C5:D5"/>
    <mergeCell ref="E5:H5"/>
    <mergeCell ref="I5:J5"/>
    <mergeCell ref="K29:L29"/>
    <mergeCell ref="G30:I30"/>
    <mergeCell ref="G7:J8"/>
    <mergeCell ref="K7:K8"/>
    <mergeCell ref="L7:L8"/>
    <mergeCell ref="O7:S7"/>
    <mergeCell ref="G15:J16"/>
    <mergeCell ref="K15:K16"/>
    <mergeCell ref="L15:L16"/>
    <mergeCell ref="K30:L30"/>
    <mergeCell ref="A31:L31"/>
    <mergeCell ref="A22:B23"/>
    <mergeCell ref="G22:J23"/>
    <mergeCell ref="K22:K23"/>
    <mergeCell ref="L22:L23"/>
    <mergeCell ref="A28:B30"/>
    <mergeCell ref="C28:D28"/>
    <mergeCell ref="K28:L28"/>
    <mergeCell ref="G29:I29"/>
  </mergeCells>
  <conditionalFormatting sqref="E4:H6 K3:K4 G28 G29:I29">
    <cfRule type="cellIs" dxfId="172" priority="3" stopIfTrue="1" operator="equal">
      <formula>0</formula>
    </cfRule>
  </conditionalFormatting>
  <conditionalFormatting sqref="A17:A21 A24:A27 A9:A14">
    <cfRule type="cellIs" dxfId="171" priority="4" stopIfTrue="1" operator="greaterThan">
      <formula>0</formula>
    </cfRule>
  </conditionalFormatting>
  <conditionalFormatting sqref="T9 T24">
    <cfRule type="expression" dxfId="170" priority="5" stopIfTrue="1">
      <formula>S10&lt;&gt;T9</formula>
    </cfRule>
  </conditionalFormatting>
  <conditionalFormatting sqref="S10">
    <cfRule type="expression" dxfId="169" priority="6" stopIfTrue="1">
      <formula>$S$10&lt;&gt;$T$9</formula>
    </cfRule>
  </conditionalFormatting>
  <conditionalFormatting sqref="S11 U9">
    <cfRule type="expression" dxfId="168" priority="7" stopIfTrue="1">
      <formula>$U$9&lt;&gt;$S$11</formula>
    </cfRule>
  </conditionalFormatting>
  <conditionalFormatting sqref="V9 S12:S14">
    <cfRule type="expression" dxfId="167" priority="8" stopIfTrue="1">
      <formula>$V$9&lt;&gt;$S$12</formula>
    </cfRule>
  </conditionalFormatting>
  <conditionalFormatting sqref="T11 U10">
    <cfRule type="expression" dxfId="166" priority="9" stopIfTrue="1">
      <formula>$U$10&lt;&gt;$T$11</formula>
    </cfRule>
  </conditionalFormatting>
  <conditionalFormatting sqref="V10 T12:T14">
    <cfRule type="expression" dxfId="165" priority="10" stopIfTrue="1">
      <formula>$V$10&lt;&gt;$T$12</formula>
    </cfRule>
  </conditionalFormatting>
  <conditionalFormatting sqref="V11 U12:U14">
    <cfRule type="expression" dxfId="164" priority="11" stopIfTrue="1">
      <formula>$V$11&lt;&gt;$U$12</formula>
    </cfRule>
  </conditionalFormatting>
  <conditionalFormatting sqref="T17 S18">
    <cfRule type="expression" dxfId="163" priority="12" stopIfTrue="1">
      <formula>$S$18&lt;&gt;$T$17</formula>
    </cfRule>
  </conditionalFormatting>
  <conditionalFormatting sqref="U17 S19">
    <cfRule type="expression" dxfId="162" priority="13" stopIfTrue="1">
      <formula>$U$17&lt;&gt;$S$19</formula>
    </cfRule>
  </conditionalFormatting>
  <conditionalFormatting sqref="V17 S20:S21">
    <cfRule type="expression" dxfId="161" priority="14" stopIfTrue="1">
      <formula>$V$17&lt;&gt;$S$20</formula>
    </cfRule>
  </conditionalFormatting>
  <conditionalFormatting sqref="U18 T19">
    <cfRule type="expression" dxfId="160" priority="15" stopIfTrue="1">
      <formula>$U$18&lt;&gt;$T$19</formula>
    </cfRule>
  </conditionalFormatting>
  <conditionalFormatting sqref="V18 T20:T21">
    <cfRule type="expression" dxfId="159" priority="16" stopIfTrue="1">
      <formula>$V$18&lt;&gt;$T$20</formula>
    </cfRule>
  </conditionalFormatting>
  <conditionalFormatting sqref="V19 U20:U21">
    <cfRule type="expression" dxfId="158" priority="17" stopIfTrue="1">
      <formula>$V$19&lt;&gt;$U$20</formula>
    </cfRule>
  </conditionalFormatting>
  <conditionalFormatting sqref="U24 S26">
    <cfRule type="expression" dxfId="157" priority="18" stopIfTrue="1">
      <formula>$U$24&lt;&gt;$S$26</formula>
    </cfRule>
  </conditionalFormatting>
  <conditionalFormatting sqref="V24 S27">
    <cfRule type="expression" dxfId="156" priority="19" stopIfTrue="1">
      <formula>$V$24&lt;&gt;$S$27</formula>
    </cfRule>
  </conditionalFormatting>
  <conditionalFormatting sqref="S25">
    <cfRule type="expression" dxfId="155" priority="20" stopIfTrue="1">
      <formula>T24&lt;&gt;S25</formula>
    </cfRule>
  </conditionalFormatting>
  <conditionalFormatting sqref="U25 T26">
    <cfRule type="expression" dxfId="154" priority="21" stopIfTrue="1">
      <formula>$U$25&lt;&gt;$T$26</formula>
    </cfRule>
  </conditionalFormatting>
  <conditionalFormatting sqref="V25 T27">
    <cfRule type="expression" dxfId="153" priority="22" stopIfTrue="1">
      <formula>$V$25&lt;&gt;$T$27</formula>
    </cfRule>
  </conditionalFormatting>
  <conditionalFormatting sqref="V26 U27">
    <cfRule type="expression" dxfId="152" priority="23" stopIfTrue="1">
      <formula>$V$26&lt;&gt;$U$27</formula>
    </cfRule>
  </conditionalFormatting>
  <conditionalFormatting sqref="F10">
    <cfRule type="expression" dxfId="151" priority="1" stopIfTrue="1">
      <formula>$T31&gt;=1</formula>
    </cfRule>
  </conditionalFormatting>
  <conditionalFormatting sqref="F10">
    <cfRule type="expression" dxfId="150" priority="2" stopIfTrue="1">
      <formula>$R31&gt;=1</formula>
    </cfRule>
  </conditionalFormatting>
  <printOptions horizontalCentered="1" gridLinesSet="0"/>
  <pageMargins left="0.15748031496062992" right="0.15748031496062992" top="1.0236220472440944" bottom="0.19685039370078741" header="7.874015748031496E-2" footer="0.47244094488188981"/>
  <pageSetup paperSize="9" scale="39" orientation="portrait" horizontalDpi="1200" verticalDpi="12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8E6C6-2633-4677-89D8-8D6252879CC8}">
  <sheetPr codeName="List18"/>
  <dimension ref="A1:IU214"/>
  <sheetViews>
    <sheetView showGridLines="0" showZeros="0" showWhiteSpace="0" topLeftCell="A10" zoomScale="50" zoomScaleNormal="50" workbookViewId="0">
      <selection activeCell="AJ17" sqref="AJ17"/>
    </sheetView>
  </sheetViews>
  <sheetFormatPr defaultColWidth="15.33203125" defaultRowHeight="21" x14ac:dyDescent="0.4"/>
  <cols>
    <col min="1" max="1" width="10.44140625" style="80" customWidth="1"/>
    <col min="2" max="2" width="5.5546875" style="80" customWidth="1"/>
    <col min="3" max="3" width="18.88671875" style="80" customWidth="1"/>
    <col min="4" max="4" width="46.44140625" style="80" customWidth="1"/>
    <col min="5" max="5" width="31.6640625" style="80" customWidth="1"/>
    <col min="6" max="6" width="19.33203125" style="80" customWidth="1"/>
    <col min="7" max="11" width="18.5546875" style="80" customWidth="1"/>
    <col min="12" max="12" width="18.88671875" style="80" customWidth="1"/>
    <col min="13" max="13" width="4.109375" style="81" customWidth="1"/>
    <col min="14" max="14" width="14.5546875" style="5" customWidth="1"/>
    <col min="15" max="15" width="11.109375" style="74" hidden="1" customWidth="1"/>
    <col min="16" max="16" width="24.88671875" style="74" hidden="1" customWidth="1"/>
    <col min="17" max="17" width="18.88671875" style="74" hidden="1" customWidth="1"/>
    <col min="18" max="24" width="14.5546875" style="74" hidden="1" customWidth="1"/>
    <col min="25" max="25" width="24.44140625" style="74" hidden="1" customWidth="1"/>
    <col min="26" max="26" width="20.44140625" style="74" hidden="1" customWidth="1"/>
    <col min="27" max="32" width="15.33203125" style="74" hidden="1" customWidth="1"/>
    <col min="33" max="204" width="15.33203125" style="5" customWidth="1"/>
    <col min="205" max="205" width="3.109375" style="5" customWidth="1"/>
    <col min="206" max="16384" width="15.33203125" style="5"/>
  </cols>
  <sheetData>
    <row r="1" spans="1:255" ht="45.75" customHeight="1" x14ac:dyDescent="0.75">
      <c r="A1" s="1"/>
      <c r="B1" s="1"/>
      <c r="C1" s="1"/>
      <c r="D1" s="1"/>
      <c r="E1" s="1"/>
      <c r="F1" s="1"/>
      <c r="G1" s="1"/>
      <c r="H1" s="427" t="s">
        <v>0</v>
      </c>
      <c r="I1" s="427"/>
      <c r="J1" s="427"/>
      <c r="K1" s="427"/>
      <c r="L1" s="427"/>
      <c r="M1" s="2"/>
      <c r="N1" s="3"/>
      <c r="O1" s="4"/>
      <c r="P1" s="4"/>
      <c r="Q1" s="4"/>
      <c r="R1" s="4"/>
      <c r="S1" s="4"/>
      <c r="T1" s="4"/>
      <c r="U1" s="4"/>
      <c r="V1" s="4"/>
      <c r="W1" s="4"/>
      <c r="X1" s="4"/>
      <c r="Y1" s="4"/>
      <c r="Z1" s="4"/>
      <c r="AA1" s="4"/>
      <c r="AB1" s="4"/>
      <c r="AC1" s="4"/>
      <c r="AD1" s="4"/>
      <c r="AE1" s="4"/>
      <c r="AF1" s="4"/>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ht="50.1" customHeight="1" x14ac:dyDescent="0.75">
      <c r="A2" s="1"/>
      <c r="B2" s="1"/>
      <c r="C2" s="1"/>
      <c r="D2" s="1"/>
      <c r="E2" s="1"/>
      <c r="F2" s="1"/>
      <c r="G2" s="1"/>
      <c r="H2" s="428"/>
      <c r="I2" s="7" t="s">
        <v>1</v>
      </c>
      <c r="J2" s="7"/>
      <c r="K2" s="8">
        <v>2</v>
      </c>
      <c r="L2" s="9"/>
      <c r="M2" s="2"/>
      <c r="N2" s="3"/>
      <c r="O2" s="10" t="str">
        <f>'[4]vnos podatkov'!$A$6</f>
        <v>OP 8-11 - MINI TENIS</v>
      </c>
      <c r="P2" s="11"/>
      <c r="Q2" s="11"/>
      <c r="R2" s="4"/>
      <c r="S2" s="4"/>
      <c r="T2" s="4"/>
      <c r="U2" s="4"/>
      <c r="V2" s="4"/>
      <c r="W2" s="4"/>
      <c r="X2" s="4"/>
      <c r="Y2" s="4"/>
      <c r="Z2" s="4"/>
      <c r="AA2" s="4"/>
      <c r="AB2" s="4"/>
      <c r="AC2" s="4"/>
      <c r="AD2" s="4"/>
      <c r="AE2" s="4"/>
      <c r="AF2" s="4"/>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row>
    <row r="3" spans="1:255" ht="50.1" customHeight="1" x14ac:dyDescent="0.55000000000000004">
      <c r="A3" s="1"/>
      <c r="B3" s="1"/>
      <c r="C3" s="1"/>
      <c r="D3" s="1"/>
      <c r="E3" s="1"/>
      <c r="F3" s="1"/>
      <c r="G3" s="1"/>
      <c r="H3" s="428"/>
      <c r="I3" s="12" t="s">
        <v>2</v>
      </c>
      <c r="J3" s="12"/>
      <c r="K3" s="13"/>
      <c r="L3" s="8">
        <f>'[4]vnos podatkov'!$B$8</f>
        <v>0</v>
      </c>
      <c r="M3" s="2"/>
      <c r="N3" s="3"/>
      <c r="O3" s="14">
        <f>'[4]vnos podatkov'!$A$8</f>
        <v>0</v>
      </c>
      <c r="P3" s="14">
        <f>'[4]vnos podatkov'!$B$8</f>
        <v>0</v>
      </c>
      <c r="Q3" s="14">
        <f>'[4]vnos podatkov'!$A$10</f>
        <v>46095</v>
      </c>
      <c r="R3" s="4"/>
      <c r="S3" s="4"/>
      <c r="T3" s="4"/>
      <c r="U3" s="4"/>
      <c r="V3" s="4"/>
      <c r="W3" s="4"/>
      <c r="X3" s="4"/>
      <c r="Y3" s="4"/>
      <c r="Z3" s="4"/>
      <c r="AA3" s="4"/>
      <c r="AB3" s="4"/>
      <c r="AC3" s="4"/>
      <c r="AD3" s="4"/>
      <c r="AE3" s="4"/>
      <c r="AF3" s="4"/>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row>
    <row r="4" spans="1:255" ht="50.1" customHeight="1" x14ac:dyDescent="0.75">
      <c r="A4" s="1"/>
      <c r="B4" s="1"/>
      <c r="C4" s="429" t="s">
        <v>3</v>
      </c>
      <c r="D4" s="429"/>
      <c r="E4" s="430" t="s">
        <v>4</v>
      </c>
      <c r="F4" s="430">
        <f>'[4]vnos podatkov'!$C$10</f>
        <v>0</v>
      </c>
      <c r="G4" s="431">
        <f>'[4]vnos podatkov'!$C$10</f>
        <v>0</v>
      </c>
      <c r="H4" s="431">
        <f>'[4]vnos podatkov'!$C$10</f>
        <v>0</v>
      </c>
      <c r="I4" s="17" t="s">
        <v>5</v>
      </c>
      <c r="J4" s="18"/>
      <c r="K4" s="19"/>
      <c r="L4" s="20"/>
      <c r="M4" s="2"/>
      <c r="N4" s="3"/>
      <c r="O4" s="4"/>
      <c r="P4" s="4"/>
      <c r="Q4" s="4"/>
      <c r="R4" s="4"/>
      <c r="S4" s="4"/>
      <c r="T4" s="4"/>
      <c r="U4" s="4"/>
      <c r="V4" s="4"/>
      <c r="W4" s="4"/>
      <c r="X4" s="4"/>
      <c r="Y4" s="4"/>
      <c r="Z4" s="4"/>
      <c r="AA4" s="4"/>
      <c r="AB4" s="4"/>
      <c r="AC4" s="4"/>
      <c r="AD4" s="4"/>
      <c r="AE4" s="4"/>
      <c r="AF4" s="4"/>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row>
    <row r="5" spans="1:255" ht="50.1" customHeight="1" x14ac:dyDescent="0.75">
      <c r="A5" s="1"/>
      <c r="B5" s="1"/>
      <c r="C5" s="429" t="s">
        <v>6</v>
      </c>
      <c r="D5" s="429"/>
      <c r="E5" s="430" t="str">
        <f>'[4]vnos podatkov'!$A$6</f>
        <v>OP 8-11 - MINI TENIS</v>
      </c>
      <c r="F5" s="430"/>
      <c r="G5" s="431"/>
      <c r="H5" s="431"/>
      <c r="I5" s="432" t="s">
        <v>7</v>
      </c>
      <c r="J5" s="432"/>
      <c r="K5" s="21"/>
      <c r="L5" s="9"/>
      <c r="M5" s="2"/>
      <c r="N5" s="3"/>
      <c r="O5" s="4"/>
      <c r="P5" s="4"/>
      <c r="Q5" s="4"/>
      <c r="R5" s="4"/>
      <c r="S5" s="4"/>
      <c r="T5" s="4"/>
      <c r="U5" s="4"/>
      <c r="V5" s="4"/>
      <c r="W5" s="4"/>
      <c r="X5" s="4"/>
      <c r="Y5" s="4"/>
      <c r="Z5" s="4"/>
      <c r="AA5" s="4"/>
      <c r="AB5" s="4"/>
      <c r="AC5" s="4"/>
      <c r="AD5" s="4"/>
      <c r="AE5" s="4"/>
      <c r="AF5" s="4"/>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row>
    <row r="6" spans="1:255" ht="50.1" customHeight="1" thickBot="1" x14ac:dyDescent="0.8">
      <c r="A6" s="1"/>
      <c r="B6" s="1"/>
      <c r="C6" s="15"/>
      <c r="D6" s="15"/>
      <c r="E6" s="16"/>
      <c r="F6" s="16"/>
      <c r="G6" s="16"/>
      <c r="H6" s="16"/>
      <c r="I6" s="17"/>
      <c r="J6" s="17"/>
      <c r="K6" s="21"/>
      <c r="L6" s="9"/>
      <c r="M6" s="2"/>
      <c r="N6" s="3"/>
      <c r="O6" s="4"/>
      <c r="P6" s="4"/>
      <c r="Q6" s="4"/>
      <c r="R6" s="4"/>
      <c r="S6" s="4"/>
      <c r="T6" s="4"/>
      <c r="U6" s="4"/>
      <c r="V6" s="4"/>
      <c r="W6" s="4"/>
      <c r="X6" s="4"/>
      <c r="Y6" s="4"/>
      <c r="Z6" s="4"/>
      <c r="AA6" s="4"/>
      <c r="AB6" s="4"/>
      <c r="AC6" s="4"/>
      <c r="AD6" s="4"/>
      <c r="AE6" s="4"/>
      <c r="AF6" s="4"/>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row>
    <row r="7" spans="1:255" s="28" customFormat="1" ht="45" customHeight="1" thickBot="1" x14ac:dyDescent="0.85">
      <c r="A7" s="1"/>
      <c r="B7" s="1"/>
      <c r="C7" s="22" t="s">
        <v>167</v>
      </c>
      <c r="D7" s="23"/>
      <c r="E7" s="24"/>
      <c r="F7" s="25"/>
      <c r="G7" s="419"/>
      <c r="H7" s="419"/>
      <c r="I7" s="419"/>
      <c r="J7" s="419"/>
      <c r="K7" s="420" t="s">
        <v>9</v>
      </c>
      <c r="L7" s="420" t="s">
        <v>10</v>
      </c>
      <c r="M7" s="2"/>
      <c r="N7" s="27"/>
      <c r="O7" s="424" t="s">
        <v>11</v>
      </c>
      <c r="P7" s="425"/>
      <c r="Q7" s="425"/>
      <c r="R7" s="425"/>
      <c r="S7" s="426"/>
      <c r="T7" s="14"/>
      <c r="U7" s="14"/>
      <c r="V7" s="14"/>
      <c r="W7" s="14"/>
      <c r="X7" s="14"/>
      <c r="Y7" s="14"/>
      <c r="Z7" s="14"/>
      <c r="AA7" s="14"/>
      <c r="AB7" s="14"/>
      <c r="AC7" s="14"/>
      <c r="AD7" s="14"/>
      <c r="AE7" s="14"/>
      <c r="AF7" s="14"/>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S7" s="27"/>
      <c r="IT7" s="27"/>
      <c r="IU7" s="27"/>
    </row>
    <row r="8" spans="1:255" s="34" customFormat="1" ht="40.5" customHeight="1" x14ac:dyDescent="0.55000000000000004">
      <c r="A8" s="1"/>
      <c r="B8" s="1"/>
      <c r="C8" s="29" t="s">
        <v>12</v>
      </c>
      <c r="D8" s="29" t="s">
        <v>13</v>
      </c>
      <c r="E8" s="29" t="s">
        <v>14</v>
      </c>
      <c r="F8" s="29" t="s">
        <v>15</v>
      </c>
      <c r="G8" s="419"/>
      <c r="H8" s="419"/>
      <c r="I8" s="419"/>
      <c r="J8" s="419"/>
      <c r="K8" s="420"/>
      <c r="L8" s="420"/>
      <c r="M8" s="2"/>
      <c r="N8" s="30"/>
      <c r="O8" s="31" t="s">
        <v>12</v>
      </c>
      <c r="P8" s="31" t="s">
        <v>13</v>
      </c>
      <c r="Q8" s="31" t="s">
        <v>14</v>
      </c>
      <c r="R8" s="31" t="s">
        <v>15</v>
      </c>
      <c r="S8" s="32"/>
      <c r="T8" s="32"/>
      <c r="U8" s="32"/>
      <c r="V8" s="32"/>
      <c r="W8" s="31"/>
      <c r="X8" s="31" t="s">
        <v>12</v>
      </c>
      <c r="Y8" s="31" t="s">
        <v>13</v>
      </c>
      <c r="Z8" s="31" t="s">
        <v>14</v>
      </c>
      <c r="AA8" s="31" t="s">
        <v>15</v>
      </c>
      <c r="AB8" s="31"/>
      <c r="AC8" s="31"/>
      <c r="AD8" s="31"/>
      <c r="AE8" s="31"/>
      <c r="AF8" s="33" t="s">
        <v>16</v>
      </c>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row>
    <row r="9" spans="1:255" ht="72" customHeight="1" x14ac:dyDescent="0.5">
      <c r="A9" s="35">
        <v>4</v>
      </c>
      <c r="B9" s="36">
        <v>1</v>
      </c>
      <c r="C9" s="37" t="str">
        <f>UPPER(IF($A9="","",VLOOKUP($A9,'[4]m round robin žrebna lista'!$A$7:$R$128,2)))</f>
        <v/>
      </c>
      <c r="D9" s="38" t="str">
        <f>UPPER(IF($A9="","",VLOOKUP($A9,'[4]m round robin žrebna lista'!$A$7:$R$128,3)))</f>
        <v>HOČEVAR</v>
      </c>
      <c r="E9" s="38" t="str">
        <f>PROPER(IF($A9="","",VLOOKUP($A9,'[4]m round robin žrebna lista'!$A$7:$R$128,4)))</f>
        <v>Aleksei</v>
      </c>
      <c r="F9" s="39" t="str">
        <f>UPPER(IF($A9="","",VLOOKUP($A9,'[4]m round robin žrebna lista'!$A$7:$R$128,5)))</f>
        <v>OL-LJ</v>
      </c>
      <c r="G9" s="40"/>
      <c r="H9" s="41" t="s">
        <v>92</v>
      </c>
      <c r="I9" s="41" t="s">
        <v>83</v>
      </c>
      <c r="J9" s="164"/>
      <c r="K9" s="42">
        <v>2</v>
      </c>
      <c r="L9" s="42">
        <v>1</v>
      </c>
      <c r="M9" s="43">
        <f>IF($A9="","",VLOOKUP($A9,'[4]m round robin žrebna lista'!$A$7:$R$128,14))</f>
        <v>0</v>
      </c>
      <c r="N9" s="4"/>
      <c r="O9" s="44" t="str">
        <f>UPPER(IF($A9="","",VLOOKUP($A9,'[4]m round robin žrebna lista'!$A$7:$R$128,2)))</f>
        <v/>
      </c>
      <c r="P9" s="44" t="str">
        <f>UPPER(IF($A9="","",VLOOKUP($A9,'[4]m round robin žrebna lista'!$A$7:$R$128,3)))</f>
        <v>HOČEVAR</v>
      </c>
      <c r="Q9" s="44" t="str">
        <f>PROPER(IF($A9="","",VLOOKUP($A9,'[4]m round robin žrebna lista'!$A$7:$R$128,4)))</f>
        <v>Aleksei</v>
      </c>
      <c r="R9" s="44" t="str">
        <f>UPPER(IF($A9="","",VLOOKUP($A9,'[4]m round robin žrebna lista'!$A$7:$R$128,5)))</f>
        <v>OL-LJ</v>
      </c>
      <c r="S9" s="45"/>
      <c r="T9" s="46"/>
      <c r="U9" s="46"/>
      <c r="V9" s="46"/>
      <c r="W9" s="11"/>
      <c r="X9" s="44" t="str">
        <f>UPPER(IF($A9="","",VLOOKUP($A9,'[4]m round robin žrebna lista'!$A$7:$R$128,2)))</f>
        <v/>
      </c>
      <c r="Y9" s="44" t="str">
        <f>UPPER(IF($A9="","",VLOOKUP($A9,'[4]m round robin žrebna lista'!$A$7:$R$128,3)))</f>
        <v>HOČEVAR</v>
      </c>
      <c r="Z9" s="44" t="str">
        <f>PROPER(IF($A9="","",VLOOKUP($A9,'[4]m round robin žrebna lista'!$A$7:$R$128,4)))</f>
        <v>Aleksei</v>
      </c>
      <c r="AA9" s="44" t="str">
        <f>UPPER(IF($A9="","",VLOOKUP($A9,'[4]m round robin žrebna lista'!$A$7:$R$128,5)))</f>
        <v>OL-LJ</v>
      </c>
      <c r="AB9" s="45"/>
      <c r="AC9" s="46" t="str">
        <f>IF(T9="","",IF(T9="1bb","1bb",IF(T9="2bb","2bb",IF(T9=1,$M10,0))))</f>
        <v/>
      </c>
      <c r="AD9" s="46" t="str">
        <f>IF(U9="","",IF(U9="1bb","1bb",IF(U9="3bb","3bb",IF(U9=1,$M11,0))))</f>
        <v/>
      </c>
      <c r="AE9" s="46" t="str">
        <f>IF(V9="","",IF(V9="1bb","1bb",IF(V9="4bb","4bb",IF(V9=1,$M12,0))))</f>
        <v/>
      </c>
      <c r="AF9" s="47">
        <f>SUM(AC9:AE9)</f>
        <v>0</v>
      </c>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row>
    <row r="10" spans="1:255" ht="72" customHeight="1" x14ac:dyDescent="0.5">
      <c r="A10" s="35">
        <v>10</v>
      </c>
      <c r="B10" s="36">
        <v>2</v>
      </c>
      <c r="C10" s="37"/>
      <c r="D10" s="38" t="str">
        <f>UPPER(IF($A10="","",VLOOKUP($A10,'[4]m round robin žrebna lista'!$A$7:$R$128,3)))</f>
        <v>KOSEC</v>
      </c>
      <c r="E10" s="38" t="str">
        <f>PROPER(IF($A10="","",VLOOKUP($A10,'[4]m round robin žrebna lista'!$A$7:$R$128,4)))</f>
        <v>Mark</v>
      </c>
      <c r="F10" s="168" t="s">
        <v>26</v>
      </c>
      <c r="G10" s="41" t="s">
        <v>91</v>
      </c>
      <c r="H10" s="40"/>
      <c r="I10" s="41" t="s">
        <v>79</v>
      </c>
      <c r="J10" s="164"/>
      <c r="K10" s="42">
        <v>1</v>
      </c>
      <c r="L10" s="42">
        <v>2</v>
      </c>
      <c r="M10" s="43">
        <f>IF($A10="","",VLOOKUP($A10,'[4]m round robin žrebna lista'!$A$7:$R$128,14))</f>
        <v>0</v>
      </c>
      <c r="N10" s="4"/>
      <c r="O10" s="44" t="str">
        <f>UPPER(IF($A10="","",VLOOKUP($A10,'[4]m round robin žrebna lista'!$A$7:$R$128,2)))</f>
        <v/>
      </c>
      <c r="P10" s="44" t="str">
        <f>UPPER(IF($A10="","",VLOOKUP($A10,'[4]m round robin žrebna lista'!$A$7:$R$128,3)))</f>
        <v>KOSEC</v>
      </c>
      <c r="Q10" s="44" t="str">
        <f>PROPER(IF($A10="","",VLOOKUP($A10,'[4]m round robin žrebna lista'!$A$7:$R$128,4)))</f>
        <v>Mark</v>
      </c>
      <c r="R10" s="44" t="str">
        <f>UPPER(IF($A10="","",VLOOKUP($A10,'[4]m round robin žrebna lista'!$A$7:$R$128,5)))</f>
        <v>MAJA</v>
      </c>
      <c r="S10" s="46"/>
      <c r="T10" s="45"/>
      <c r="U10" s="46"/>
      <c r="V10" s="46"/>
      <c r="W10" s="11"/>
      <c r="X10" s="44" t="str">
        <f>UPPER(IF($A10="","",VLOOKUP($A10,'[4]m round robin žrebna lista'!$A$7:$R$128,2)))</f>
        <v/>
      </c>
      <c r="Y10" s="44" t="str">
        <f>UPPER(IF($A10="","",VLOOKUP($A10,'[4]m round robin žrebna lista'!$A$7:$R$128,3)))</f>
        <v>KOSEC</v>
      </c>
      <c r="Z10" s="44" t="str">
        <f>PROPER(IF($A10="","",VLOOKUP($A10,'[4]m round robin žrebna lista'!$A$7:$R$128,4)))</f>
        <v>Mark</v>
      </c>
      <c r="AA10" s="44" t="str">
        <f>UPPER(IF($A10="","",VLOOKUP($A10,'[4]m round robin žrebna lista'!$A$7:$R$128,5)))</f>
        <v>MAJA</v>
      </c>
      <c r="AB10" s="46" t="str">
        <f>IF(S10="","",IF(S10="1bb","1bb",IF(S10="2bb","2bb",IF(S10=1,0,M9))))</f>
        <v/>
      </c>
      <c r="AC10" s="45"/>
      <c r="AD10" s="46" t="str">
        <f>IF(U10="","",IF(U10="2bb","2bb",IF(U10="3bb","3bb",IF(U10=2,M11,0))))</f>
        <v/>
      </c>
      <c r="AE10" s="46" t="str">
        <f>IF(V10="","",IF(V10="2bb","2bb",IF(V10="4bb","4bb",IF(V10=2,M12,0))))</f>
        <v/>
      </c>
      <c r="AF10" s="47">
        <f>SUM(AB10:AE10)</f>
        <v>0</v>
      </c>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row>
    <row r="11" spans="1:255" ht="72" customHeight="1" x14ac:dyDescent="0.5">
      <c r="A11" s="35">
        <v>11</v>
      </c>
      <c r="B11" s="48">
        <v>3</v>
      </c>
      <c r="C11" s="37" t="str">
        <f>UPPER(IF($A11="","",VLOOKUP($A11,'[4]m round robin žrebna lista'!$A$7:$R$128,2)))</f>
        <v/>
      </c>
      <c r="D11" s="38" t="str">
        <f>UPPER(IF($A11="","",VLOOKUP($A11,'[4]m round robin žrebna lista'!$A$7:$R$128,3)))</f>
        <v>KRAMBERGER S.</v>
      </c>
      <c r="E11" s="38" t="str">
        <f>PROPER(IF($A11="","",VLOOKUP($A11,'[4]m round robin žrebna lista'!$A$7:$R$128,4)))</f>
        <v>Filip</v>
      </c>
      <c r="F11" s="39" t="str">
        <f>UPPER(IF($A11="","",VLOOKUP($A11,'[4]m round robin žrebna lista'!$A$7:$R$128,5)))</f>
        <v>BR-MB</v>
      </c>
      <c r="G11" s="41" t="s">
        <v>82</v>
      </c>
      <c r="H11" s="41" t="s">
        <v>77</v>
      </c>
      <c r="I11" s="40"/>
      <c r="J11" s="164"/>
      <c r="K11" s="42" t="s">
        <v>132</v>
      </c>
      <c r="L11" s="42">
        <v>3</v>
      </c>
      <c r="M11" s="43">
        <f>IF($A11="","",VLOOKUP($A11,'[4]m round robin žrebna lista'!$A$7:$R$128,14))</f>
        <v>0</v>
      </c>
      <c r="N11" s="4"/>
      <c r="O11" s="44" t="str">
        <f>UPPER(IF($A11="","",VLOOKUP($A11,'[4]m round robin žrebna lista'!$A$7:$R$128,2)))</f>
        <v/>
      </c>
      <c r="P11" s="44" t="str">
        <f>UPPER(IF($A11="","",VLOOKUP($A11,'[4]m round robin žrebna lista'!$A$7:$R$128,3)))</f>
        <v>KRAMBERGER S.</v>
      </c>
      <c r="Q11" s="44" t="str">
        <f>PROPER(IF($A11="","",VLOOKUP($A11,'[4]m round robin žrebna lista'!$A$7:$R$128,4)))</f>
        <v>Filip</v>
      </c>
      <c r="R11" s="44" t="str">
        <f>UPPER(IF($A11="","",VLOOKUP($A11,'[4]m round robin žrebna lista'!$A$7:$R$128,5)))</f>
        <v>BR-MB</v>
      </c>
      <c r="S11" s="46"/>
      <c r="T11" s="46"/>
      <c r="U11" s="45"/>
      <c r="V11" s="46"/>
      <c r="W11" s="11"/>
      <c r="X11" s="44" t="str">
        <f>UPPER(IF($A11="","",VLOOKUP($A11,'[4]m round robin žrebna lista'!$A$7:$R$128,2)))</f>
        <v/>
      </c>
      <c r="Y11" s="44" t="str">
        <f>UPPER(IF($A11="","",VLOOKUP($A11,'[4]m round robin žrebna lista'!$A$7:$R$128,3)))</f>
        <v>KRAMBERGER S.</v>
      </c>
      <c r="Z11" s="44" t="str">
        <f>PROPER(IF($A11="","",VLOOKUP($A11,'[4]m round robin žrebna lista'!$A$7:$R$128,4)))</f>
        <v>Filip</v>
      </c>
      <c r="AA11" s="44" t="str">
        <f>UPPER(IF($A11="","",VLOOKUP($A11,'[4]m round robin žrebna lista'!$A$7:$R$128,5)))</f>
        <v>BR-MB</v>
      </c>
      <c r="AB11" s="46" t="str">
        <f>IF(S11="","",IF(S11="1bb","1bb",IF(S11="3bb","3bb",IF(S11=1,0,M9))))</f>
        <v/>
      </c>
      <c r="AC11" s="46" t="str">
        <f>IF(T11="","",IF(T11="2bb","2bb",IF(T11="3bb","3bb",IF(T11=2,0,M10))))</f>
        <v/>
      </c>
      <c r="AD11" s="45"/>
      <c r="AE11" s="46" t="str">
        <f>IF(V11="","",IF(V11="3bb","3bb",IF(V11="4bb","4bb",IF(V11=3,M12,0))))</f>
        <v/>
      </c>
      <c r="AF11" s="47">
        <f>SUM(AB11:AE11)</f>
        <v>0</v>
      </c>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row>
    <row r="12" spans="1:255" ht="73.5" customHeight="1" x14ac:dyDescent="0.5">
      <c r="A12" s="49">
        <v>14</v>
      </c>
      <c r="B12" s="36">
        <v>4</v>
      </c>
      <c r="C12" s="37" t="s">
        <v>169</v>
      </c>
      <c r="D12" s="198" t="str">
        <f>UPPER(IF($A12="","",VLOOKUP($A12,'[4]m round robin žrebna lista'!$A$7:$R$128,3)))</f>
        <v>MIHATOVIĆ J.</v>
      </c>
      <c r="E12" s="198" t="str">
        <f>PROPER(IF($A12="","",VLOOKUP($A12,'[4]m round robin žrebna lista'!$A$7:$R$128,4)))</f>
        <v>Enej</v>
      </c>
      <c r="F12" s="199" t="str">
        <f>UPPER(IF($A12="","",VLOOKUP($A12,'[4]m round robin žrebna lista'!$A$7:$R$128,5)))</f>
        <v>BO-BI</v>
      </c>
      <c r="G12" s="164"/>
      <c r="H12" s="164"/>
      <c r="I12" s="164"/>
      <c r="J12" s="165"/>
      <c r="K12" s="166"/>
      <c r="L12" s="166"/>
      <c r="M12" s="169">
        <f>IF($A12="","",VLOOKUP($A12,'[4]m round robin žrebna lista'!$A$7:$R$128,14))</f>
        <v>0</v>
      </c>
      <c r="N12" s="4"/>
      <c r="O12" s="44" t="str">
        <f>UPPER(IF($A12="","",VLOOKUP($A12,'[4]m round robin žrebna lista'!$A$7:$R$128,2)))</f>
        <v/>
      </c>
      <c r="P12" s="44" t="str">
        <f>UPPER(IF($A12="","",VLOOKUP($A12,'[4]m round robin žrebna lista'!$A$7:$R$128,3)))</f>
        <v>MIHATOVIĆ J.</v>
      </c>
      <c r="Q12" s="44" t="str">
        <f>PROPER(IF($A12="","",VLOOKUP($A12,'[4]m round robin žrebna lista'!$A$7:$R$128,4)))</f>
        <v>Enej</v>
      </c>
      <c r="R12" s="44" t="str">
        <f>UPPER(IF($A12="","",VLOOKUP($A12,'[4]m round robin žrebna lista'!$A$7:$R$128,5)))</f>
        <v>BO-BI</v>
      </c>
      <c r="S12" s="46"/>
      <c r="T12" s="46"/>
      <c r="U12" s="46"/>
      <c r="V12" s="45"/>
      <c r="W12" s="11"/>
      <c r="X12" s="44" t="str">
        <f>UPPER(IF($A12="","",VLOOKUP($A12,'[4]m round robin žrebna lista'!$A$7:$R$128,2)))</f>
        <v/>
      </c>
      <c r="Y12" s="44" t="str">
        <f>UPPER(IF($A12="","",VLOOKUP($A12,'[4]m round robin žrebna lista'!$A$7:$R$128,3)))</f>
        <v>MIHATOVIĆ J.</v>
      </c>
      <c r="Z12" s="44" t="str">
        <f>PROPER(IF($A12="","",VLOOKUP($A12,'[4]m round robin žrebna lista'!$A$7:$R$128,4)))</f>
        <v>Enej</v>
      </c>
      <c r="AA12" s="44" t="str">
        <f>UPPER(IF($A12="","",VLOOKUP($A12,'[4]m round robin žrebna lista'!$A$7:$R$128,5)))</f>
        <v>BO-BI</v>
      </c>
      <c r="AB12" s="46" t="str">
        <f>IF(S12="","",IF(S12="1bb","1bb",IF(S12="4bb","4bb",IF(S12=1,0,M9))))</f>
        <v/>
      </c>
      <c r="AC12" s="46" t="str">
        <f>IF(T12="","",IF(T12="2bb","2bb",IF(T12="4bb","4bb",IF(T12=2,0,M10))))</f>
        <v/>
      </c>
      <c r="AD12" s="46" t="str">
        <f>IF(U12="","",IF(U12="3bb","3bb",IF(U12="4bb","4bb",IF(U12=3,0,M11))))</f>
        <v/>
      </c>
      <c r="AE12" s="45"/>
      <c r="AF12" s="47">
        <f>SUM(AB12:AE12)</f>
        <v>0</v>
      </c>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row>
    <row r="13" spans="1:255" ht="30" customHeight="1" x14ac:dyDescent="0.5">
      <c r="A13" s="170"/>
      <c r="B13" s="58"/>
      <c r="C13" s="59"/>
      <c r="D13" s="60"/>
      <c r="E13" s="60"/>
      <c r="F13" s="61"/>
      <c r="G13" s="62"/>
      <c r="H13" s="62"/>
      <c r="I13" s="62"/>
      <c r="J13" s="171"/>
      <c r="K13" s="64"/>
      <c r="L13" s="64"/>
      <c r="M13" s="43"/>
      <c r="N13" s="4"/>
      <c r="O13" s="11"/>
      <c r="P13" s="11"/>
      <c r="Q13" s="11"/>
      <c r="R13" s="11"/>
      <c r="S13" s="32"/>
      <c r="T13" s="32"/>
      <c r="U13" s="32"/>
      <c r="V13" s="56"/>
      <c r="W13" s="11"/>
      <c r="X13" s="11"/>
      <c r="Y13" s="11"/>
      <c r="Z13" s="11"/>
      <c r="AA13" s="11"/>
      <c r="AB13" s="32"/>
      <c r="AC13" s="32"/>
      <c r="AD13" s="32"/>
      <c r="AE13" s="56"/>
      <c r="AF13" s="31"/>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row>
    <row r="14" spans="1:255" ht="30" customHeight="1" thickBot="1" x14ac:dyDescent="0.55000000000000004">
      <c r="A14" s="170"/>
      <c r="B14" s="58"/>
      <c r="C14" s="59"/>
      <c r="D14" s="60"/>
      <c r="E14" s="60"/>
      <c r="F14" s="61"/>
      <c r="G14" s="62"/>
      <c r="H14" s="62"/>
      <c r="I14" s="62"/>
      <c r="J14" s="171"/>
      <c r="K14" s="64"/>
      <c r="L14" s="64"/>
      <c r="M14" s="43"/>
      <c r="N14" s="4"/>
      <c r="O14" s="11"/>
      <c r="P14" s="11"/>
      <c r="Q14" s="11"/>
      <c r="R14" s="11"/>
      <c r="S14" s="32"/>
      <c r="T14" s="32"/>
      <c r="U14" s="32"/>
      <c r="V14" s="56"/>
      <c r="W14" s="11"/>
      <c r="X14" s="11"/>
      <c r="Y14" s="11"/>
      <c r="Z14" s="11"/>
      <c r="AA14" s="11"/>
      <c r="AB14" s="32"/>
      <c r="AC14" s="32"/>
      <c r="AD14" s="32"/>
      <c r="AE14" s="56"/>
      <c r="AF14" s="31"/>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row>
    <row r="15" spans="1:255" ht="48" customHeight="1" thickBot="1" x14ac:dyDescent="0.85">
      <c r="A15" s="26"/>
      <c r="B15" s="26"/>
      <c r="C15" s="22" t="s">
        <v>168</v>
      </c>
      <c r="D15" s="23"/>
      <c r="E15" s="24"/>
      <c r="F15" s="25"/>
      <c r="G15" s="419"/>
      <c r="H15" s="419"/>
      <c r="I15" s="419"/>
      <c r="J15" s="419"/>
      <c r="K15" s="420" t="s">
        <v>9</v>
      </c>
      <c r="L15" s="420" t="s">
        <v>10</v>
      </c>
      <c r="M15" s="2"/>
      <c r="N15" s="3"/>
      <c r="O15" s="4"/>
      <c r="P15" s="4"/>
      <c r="Q15" s="4"/>
      <c r="R15" s="4"/>
      <c r="S15" s="4"/>
      <c r="T15" s="4"/>
      <c r="U15" s="4"/>
      <c r="V15" s="4"/>
      <c r="W15" s="4"/>
      <c r="X15" s="4"/>
      <c r="Y15" s="4"/>
      <c r="Z15" s="4"/>
      <c r="AA15" s="4"/>
      <c r="AB15" s="4"/>
      <c r="AC15" s="4"/>
      <c r="AD15" s="4"/>
      <c r="AE15" s="4"/>
      <c r="AF15" s="4"/>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row>
    <row r="16" spans="1:255" s="34" customFormat="1" ht="40.5" customHeight="1" x14ac:dyDescent="0.55000000000000004">
      <c r="A16" s="26"/>
      <c r="B16" s="26"/>
      <c r="C16" s="29" t="s">
        <v>12</v>
      </c>
      <c r="D16" s="29" t="s">
        <v>13</v>
      </c>
      <c r="E16" s="65" t="s">
        <v>14</v>
      </c>
      <c r="F16" s="29" t="s">
        <v>15</v>
      </c>
      <c r="G16" s="419"/>
      <c r="H16" s="419"/>
      <c r="I16" s="419"/>
      <c r="J16" s="419"/>
      <c r="K16" s="420"/>
      <c r="L16" s="420"/>
      <c r="M16" s="2"/>
      <c r="N16" s="30"/>
      <c r="O16" s="31" t="s">
        <v>12</v>
      </c>
      <c r="P16" s="31" t="s">
        <v>13</v>
      </c>
      <c r="Q16" s="31" t="s">
        <v>14</v>
      </c>
      <c r="R16" s="31" t="s">
        <v>15</v>
      </c>
      <c r="S16" s="32"/>
      <c r="T16" s="66"/>
      <c r="U16" s="66"/>
      <c r="V16" s="66"/>
      <c r="W16" s="66"/>
      <c r="X16" s="31" t="s">
        <v>12</v>
      </c>
      <c r="Y16" s="31" t="s">
        <v>13</v>
      </c>
      <c r="Z16" s="31" t="s">
        <v>14</v>
      </c>
      <c r="AA16" s="31" t="s">
        <v>15</v>
      </c>
      <c r="AB16" s="31"/>
      <c r="AC16" s="31"/>
      <c r="AD16" s="31"/>
      <c r="AE16" s="31"/>
      <c r="AF16" s="33" t="s">
        <v>16</v>
      </c>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row>
    <row r="17" spans="1:255" ht="72.900000000000006" customHeight="1" x14ac:dyDescent="0.5">
      <c r="A17" s="35">
        <v>17</v>
      </c>
      <c r="B17" s="36">
        <v>1</v>
      </c>
      <c r="C17" s="37" t="s">
        <v>169</v>
      </c>
      <c r="D17" s="198" t="str">
        <f>UPPER(IF($A17="","",VLOOKUP($A17,'[4]m round robin žrebna lista'!$A$7:$R$128,3)))</f>
        <v>TOPALOVIČ</v>
      </c>
      <c r="E17" s="198" t="str">
        <f>PROPER(IF($A17="","",VLOOKUP($A17,'[4]m round robin žrebna lista'!$A$7:$R$128,4)))</f>
        <v>Klei</v>
      </c>
      <c r="F17" s="199" t="str">
        <f>UPPER(IF($A17="","",VLOOKUP($A17,'[4]m round robin žrebna lista'!$A$7:$R$128,5)))</f>
        <v>LUKAKP</v>
      </c>
      <c r="G17" s="165"/>
      <c r="H17" s="164"/>
      <c r="I17" s="164"/>
      <c r="J17" s="164"/>
      <c r="K17" s="166"/>
      <c r="L17" s="166"/>
      <c r="M17" s="43">
        <f>IF($A17="","",VLOOKUP($A17,'[4]m round robin žrebna lista'!$A$7:$R$128,14))</f>
        <v>0</v>
      </c>
      <c r="N17" s="4"/>
      <c r="O17" s="44" t="str">
        <f>UPPER(IF($A17="","",VLOOKUP($A17,'[4]m round robin žrebna lista'!$A$7:$R$128,2)))</f>
        <v/>
      </c>
      <c r="P17" s="44" t="str">
        <f>UPPER(IF($A17="","",VLOOKUP($A17,'[4]m round robin žrebna lista'!$A$7:$R$128,3)))</f>
        <v>TOPALOVIČ</v>
      </c>
      <c r="Q17" s="44" t="str">
        <f>PROPER(IF($A17="","",VLOOKUP($A17,'[4]m round robin žrebna lista'!$A$7:$R$128,4)))</f>
        <v>Klei</v>
      </c>
      <c r="R17" s="44" t="str">
        <f>UPPER(IF($A17="","",VLOOKUP($A17,'[4]m round robin žrebna lista'!$A$7:$R$128,5)))</f>
        <v>LUKAKP</v>
      </c>
      <c r="S17" s="45"/>
      <c r="T17" s="46"/>
      <c r="U17" s="46"/>
      <c r="V17" s="46"/>
      <c r="W17" s="4"/>
      <c r="X17" s="44" t="str">
        <f>UPPER(IF($A17="","",VLOOKUP($A17,'[4]m round robin žrebna lista'!$A$7:$R$128,2)))</f>
        <v/>
      </c>
      <c r="Y17" s="44" t="str">
        <f>UPPER(IF($A17="","",VLOOKUP($A17,'[4]m round robin žrebna lista'!$A$7:$R$128,3)))</f>
        <v>TOPALOVIČ</v>
      </c>
      <c r="Z17" s="44" t="str">
        <f>PROPER(IF($A17="","",VLOOKUP($A17,'[4]m round robin žrebna lista'!$A$7:$R$128,4)))</f>
        <v>Klei</v>
      </c>
      <c r="AA17" s="44" t="str">
        <f>UPPER(IF($A17="","",VLOOKUP($A17,'[4]m round robin žrebna lista'!$A$7:$R$128,5)))</f>
        <v>LUKAKP</v>
      </c>
      <c r="AB17" s="45"/>
      <c r="AC17" s="46" t="str">
        <f>IF(T17="","",IF(T17="1bb","1bb",IF(T17="2bb","2bb",IF(T17=1,$M18,0))))</f>
        <v/>
      </c>
      <c r="AD17" s="46" t="str">
        <f>IF(U17="","",IF(U17="1bb","1bb",IF(U17="3bb","3bb",IF(U17=1,$M19,0))))</f>
        <v/>
      </c>
      <c r="AE17" s="46" t="str">
        <f>IF(V17="","",IF(V17="1bb","1bb",IF(V17="4bb","4bb",IF(V17=1,$M20,0))))</f>
        <v/>
      </c>
      <c r="AF17" s="47">
        <f>SUM(AC17:AE17)</f>
        <v>0</v>
      </c>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row>
    <row r="18" spans="1:255" ht="72.900000000000006" customHeight="1" x14ac:dyDescent="0.5">
      <c r="A18" s="35">
        <v>18</v>
      </c>
      <c r="B18" s="36">
        <v>2</v>
      </c>
      <c r="C18" s="37" t="str">
        <f>UPPER(IF($A18="","",VLOOKUP($A18,'[4]m round robin žrebna lista'!$A$7:$R$128,2)))</f>
        <v/>
      </c>
      <c r="D18" s="38" t="s">
        <v>177</v>
      </c>
      <c r="E18" s="38" t="s">
        <v>178</v>
      </c>
      <c r="F18" s="39" t="s">
        <v>144</v>
      </c>
      <c r="G18" s="164"/>
      <c r="H18" s="40"/>
      <c r="I18" s="41" t="s">
        <v>78</v>
      </c>
      <c r="J18" s="86" t="s">
        <v>84</v>
      </c>
      <c r="K18" s="42">
        <v>1</v>
      </c>
      <c r="L18" s="42">
        <v>2</v>
      </c>
      <c r="M18" s="43">
        <f>IF($A18="","",VLOOKUP($A18,'[4]m round robin žrebna lista'!$A$7:$R$128,14))</f>
        <v>0</v>
      </c>
      <c r="N18" s="4"/>
      <c r="O18" s="44" t="str">
        <f>UPPER(IF($A18="","",VLOOKUP($A18,'[4]m round robin žrebna lista'!$A$7:$R$128,2)))</f>
        <v/>
      </c>
      <c r="P18" s="44" t="str">
        <f>UPPER(IF($A18="","",VLOOKUP($A18,'[4]m round robin žrebna lista'!$A$7:$R$128,3)))</f>
        <v>VOH</v>
      </c>
      <c r="Q18" s="44" t="str">
        <f>PROPER(IF($A18="","",VLOOKUP($A18,'[4]m round robin žrebna lista'!$A$7:$R$128,4)))</f>
        <v>Bono</v>
      </c>
      <c r="R18" s="44" t="str">
        <f>UPPER(IF($A18="","",VLOOKUP($A18,'[4]m round robin žrebna lista'!$A$7:$R$128,5)))</f>
        <v>CTA</v>
      </c>
      <c r="S18" s="46"/>
      <c r="T18" s="45"/>
      <c r="U18" s="46"/>
      <c r="V18" s="46"/>
      <c r="W18" s="4"/>
      <c r="X18" s="44" t="str">
        <f>UPPER(IF($A18="","",VLOOKUP($A18,'[4]m round robin žrebna lista'!$A$7:$R$128,2)))</f>
        <v/>
      </c>
      <c r="Y18" s="44" t="str">
        <f>UPPER(IF($A18="","",VLOOKUP($A18,'[4]m round robin žrebna lista'!$A$7:$R$128,3)))</f>
        <v>VOH</v>
      </c>
      <c r="Z18" s="44" t="str">
        <f>PROPER(IF($A18="","",VLOOKUP($A18,'[4]m round robin žrebna lista'!$A$7:$R$128,4)))</f>
        <v>Bono</v>
      </c>
      <c r="AA18" s="44" t="str">
        <f>UPPER(IF($A18="","",VLOOKUP($A18,'[4]m round robin žrebna lista'!$A$7:$R$128,5)))</f>
        <v>CTA</v>
      </c>
      <c r="AB18" s="46" t="str">
        <f>IF(S18="","",IF(S18="1bb","1bb",IF(S18="2bb","2bb",IF(S18=1,0,M17))))</f>
        <v/>
      </c>
      <c r="AC18" s="45"/>
      <c r="AD18" s="46" t="str">
        <f>IF(U18="","",IF(U18="2bb","2bb",IF(U18="3bb","3bb",IF(U18=2,M19,0))))</f>
        <v/>
      </c>
      <c r="AE18" s="46" t="str">
        <f>IF(V18="","",IF(V18="2bb","2bb",IF(V18="4bb","4bb",IF(V18=2,M20,0))))</f>
        <v/>
      </c>
      <c r="AF18" s="47">
        <f>SUM(AB18:AE18)</f>
        <v>0</v>
      </c>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row>
    <row r="19" spans="1:255" ht="72.900000000000006" customHeight="1" x14ac:dyDescent="0.5">
      <c r="A19" s="35">
        <v>19</v>
      </c>
      <c r="B19" s="36">
        <v>3</v>
      </c>
      <c r="C19" s="37" t="str">
        <f>UPPER(IF($A19="","",VLOOKUP($A19,'[4]m round robin žrebna lista'!$A$7:$R$128,2)))</f>
        <v/>
      </c>
      <c r="D19" s="38" t="str">
        <f>UPPER(IF($A19="","",VLOOKUP($A19,'[4]m round robin žrebna lista'!$A$7:$R$128,3)))</f>
        <v>ŽIBERT</v>
      </c>
      <c r="E19" s="38" t="str">
        <f>PROPER(IF($A19="","",VLOOKUP($A19,'[4]m round robin žrebna lista'!$A$7:$R$128,4)))</f>
        <v>Mark Janez</v>
      </c>
      <c r="F19" s="39" t="str">
        <f>UPPER(IF($A19="","",VLOOKUP($A19,'[4]m round robin žrebna lista'!$A$7:$R$128,5)))</f>
        <v>MAJA</v>
      </c>
      <c r="G19" s="164"/>
      <c r="H19" s="41" t="s">
        <v>73</v>
      </c>
      <c r="I19" s="40"/>
      <c r="J19" s="86" t="s">
        <v>73</v>
      </c>
      <c r="K19" s="42">
        <v>2</v>
      </c>
      <c r="L19" s="42">
        <v>1</v>
      </c>
      <c r="M19" s="43">
        <f>IF($A19="","",VLOOKUP($A19,'[4]m round robin žrebna lista'!$A$7:$R$128,14))</f>
        <v>0</v>
      </c>
      <c r="N19" s="4"/>
      <c r="O19" s="44" t="str">
        <f>UPPER(IF($A19="","",VLOOKUP($A19,'[4]m round robin žrebna lista'!$A$7:$R$128,2)))</f>
        <v/>
      </c>
      <c r="P19" s="44" t="str">
        <f>UPPER(IF($A19="","",VLOOKUP($A19,'[4]m round robin žrebna lista'!$A$7:$R$128,3)))</f>
        <v>ŽIBERT</v>
      </c>
      <c r="Q19" s="44" t="str">
        <f>PROPER(IF($A19="","",VLOOKUP($A19,'[4]m round robin žrebna lista'!$A$7:$R$128,4)))</f>
        <v>Mark Janez</v>
      </c>
      <c r="R19" s="44" t="str">
        <f>UPPER(IF($A19="","",VLOOKUP($A19,'[4]m round robin žrebna lista'!$A$7:$R$128,5)))</f>
        <v>MAJA</v>
      </c>
      <c r="S19" s="46"/>
      <c r="T19" s="46"/>
      <c r="U19" s="45"/>
      <c r="V19" s="46"/>
      <c r="W19" s="4"/>
      <c r="X19" s="44" t="str">
        <f>UPPER(IF($A19="","",VLOOKUP($A19,'[4]m round robin žrebna lista'!$A$7:$R$128,2)))</f>
        <v/>
      </c>
      <c r="Y19" s="44" t="str">
        <f>UPPER(IF($A19="","",VLOOKUP($A19,'[4]m round robin žrebna lista'!$A$7:$R$128,3)))</f>
        <v>ŽIBERT</v>
      </c>
      <c r="Z19" s="44" t="str">
        <f>PROPER(IF($A19="","",VLOOKUP($A19,'[4]m round robin žrebna lista'!$A$7:$R$128,4)))</f>
        <v>Mark Janez</v>
      </c>
      <c r="AA19" s="44" t="str">
        <f>UPPER(IF($A19="","",VLOOKUP($A19,'[4]m round robin žrebna lista'!$A$7:$R$128,5)))</f>
        <v>MAJA</v>
      </c>
      <c r="AB19" s="46" t="str">
        <f>IF(S19="","",IF(S19="1bb","1bb",IF(S19="3bb","3bb",IF(S19=1,0,M17))))</f>
        <v/>
      </c>
      <c r="AC19" s="46" t="str">
        <f>IF(T19="","",IF(T19="2bb","2bb",IF(T19="3bb","3bb",IF(T19=2,0,M18))))</f>
        <v/>
      </c>
      <c r="AD19" s="45"/>
      <c r="AE19" s="46" t="str">
        <f>IF(V19="","",IF(V19="3bb","3bb",IF(V19="4bb","4bb",IF(V19=3,M20,0))))</f>
        <v/>
      </c>
      <c r="AF19" s="47">
        <f>SUM(AB19:AE19)</f>
        <v>0</v>
      </c>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row>
    <row r="20" spans="1:255" ht="72.900000000000006" customHeight="1" x14ac:dyDescent="0.5">
      <c r="A20" s="35">
        <v>20</v>
      </c>
      <c r="B20" s="36">
        <v>4</v>
      </c>
      <c r="C20" s="37" t="str">
        <f>UPPER(IF($A20="","",VLOOKUP($A20,'[4]m round robin žrebna lista'!$A$7:$R$128,2)))</f>
        <v/>
      </c>
      <c r="D20" s="38" t="str">
        <f>UPPER(IF($A20="","",VLOOKUP($A20,'[4]m round robin žrebna lista'!$A$7:$R$128,3)))</f>
        <v>ŽIBERT</v>
      </c>
      <c r="E20" s="38" t="str">
        <f>PROPER(IF($A20="","",VLOOKUP($A20,'[4]m round robin žrebna lista'!$A$7:$R$128,4)))</f>
        <v>Vito</v>
      </c>
      <c r="F20" s="39" t="str">
        <f>UPPER(IF($A20="","",VLOOKUP($A20,'[4]m round robin žrebna lista'!$A$7:$R$128,5)))</f>
        <v>BO-BI</v>
      </c>
      <c r="G20" s="164"/>
      <c r="H20" s="41" t="s">
        <v>75</v>
      </c>
      <c r="I20" s="41" t="s">
        <v>78</v>
      </c>
      <c r="J20" s="87"/>
      <c r="K20" s="42" t="s">
        <v>132</v>
      </c>
      <c r="L20" s="42">
        <v>3</v>
      </c>
      <c r="M20" s="43">
        <f>IF($A20="","",VLOOKUP($A20,'[4]m round robin žrebna lista'!$A$7:$R$128,14))</f>
        <v>0</v>
      </c>
      <c r="N20" s="4"/>
      <c r="O20" s="44" t="str">
        <f>UPPER(IF($A20="","",VLOOKUP($A20,'[4]m round robin žrebna lista'!$A$7:$R$128,2)))</f>
        <v/>
      </c>
      <c r="P20" s="44" t="str">
        <f>UPPER(IF($A20="","",VLOOKUP($A20,'[4]m round robin žrebna lista'!$A$7:$R$128,3)))</f>
        <v>ŽIBERT</v>
      </c>
      <c r="Q20" s="44" t="str">
        <f>PROPER(IF($A20="","",VLOOKUP($A20,'[4]m round robin žrebna lista'!$A$7:$R$128,4)))</f>
        <v>Vito</v>
      </c>
      <c r="R20" s="44" t="str">
        <f>UPPER(IF($A20="","",VLOOKUP($A20,'[4]m round robin žrebna lista'!$A$7:$R$128,5)))</f>
        <v>BO-BI</v>
      </c>
      <c r="S20" s="46"/>
      <c r="T20" s="46"/>
      <c r="U20" s="46"/>
      <c r="V20" s="45"/>
      <c r="W20" s="4"/>
      <c r="X20" s="44" t="str">
        <f>UPPER(IF($A20="","",VLOOKUP($A20,'[4]m round robin žrebna lista'!$A$7:$R$128,2)))</f>
        <v/>
      </c>
      <c r="Y20" s="44" t="str">
        <f>UPPER(IF($A20="","",VLOOKUP($A20,'[4]m round robin žrebna lista'!$A$7:$R$128,3)))</f>
        <v>ŽIBERT</v>
      </c>
      <c r="Z20" s="44" t="str">
        <f>PROPER(IF($A20="","",VLOOKUP($A20,'[4]m round robin žrebna lista'!$A$7:$R$128,4)))</f>
        <v>Vito</v>
      </c>
      <c r="AA20" s="44" t="str">
        <f>UPPER(IF($A20="","",VLOOKUP($A20,'[4]m round robin žrebna lista'!$A$7:$R$128,5)))</f>
        <v>BO-BI</v>
      </c>
      <c r="AB20" s="46" t="str">
        <f>IF(S20="","",IF(S20="1bb","1bb",IF(S20="4bb","4bb",IF(S20=1,0,M17))))</f>
        <v/>
      </c>
      <c r="AC20" s="46" t="str">
        <f>IF(T20="","",IF(T20="2bb","2bb",IF(T20="4bb","4bb",IF(T20=2,0,M18))))</f>
        <v/>
      </c>
      <c r="AD20" s="46" t="str">
        <f>IF(U20="","",IF(U20="3bb","3bb",IF(U20="4bb","4bb",IF(U20=3,0,M19))))</f>
        <v/>
      </c>
      <c r="AE20" s="45"/>
      <c r="AF20" s="47">
        <f>SUM(AB20:AD20)</f>
        <v>0</v>
      </c>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row>
    <row r="21" spans="1:255" ht="27.75" customHeight="1" thickBot="1" x14ac:dyDescent="0.55000000000000004">
      <c r="A21" s="57"/>
      <c r="B21" s="58"/>
      <c r="C21" s="59"/>
      <c r="D21" s="60"/>
      <c r="E21" s="60"/>
      <c r="F21" s="61"/>
      <c r="G21" s="62"/>
      <c r="H21" s="62"/>
      <c r="I21" s="62"/>
      <c r="J21" s="63"/>
      <c r="K21" s="64"/>
      <c r="L21" s="64"/>
      <c r="M21" s="43"/>
      <c r="N21" s="4"/>
      <c r="O21" s="11"/>
      <c r="P21" s="11"/>
      <c r="Q21" s="11"/>
      <c r="R21" s="11"/>
      <c r="S21" s="32"/>
      <c r="T21" s="32"/>
      <c r="U21" s="32"/>
      <c r="V21" s="56"/>
      <c r="W21" s="4"/>
      <c r="X21" s="11"/>
      <c r="Y21" s="11"/>
      <c r="Z21" s="11"/>
      <c r="AA21" s="11"/>
      <c r="AB21" s="32"/>
      <c r="AC21" s="32"/>
      <c r="AD21" s="32"/>
      <c r="AE21" s="56"/>
      <c r="AF21" s="31"/>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row>
    <row r="22" spans="1:255" ht="46.5" customHeight="1" thickBot="1" x14ac:dyDescent="0.85">
      <c r="A22" s="419"/>
      <c r="B22" s="419"/>
      <c r="C22" s="22"/>
      <c r="D22" s="23"/>
      <c r="E22" s="24"/>
      <c r="F22" s="25"/>
      <c r="G22" s="419"/>
      <c r="H22" s="419"/>
      <c r="I22" s="419"/>
      <c r="J22" s="419"/>
      <c r="K22" s="420" t="s">
        <v>9</v>
      </c>
      <c r="L22" s="420" t="s">
        <v>10</v>
      </c>
      <c r="M22" s="2"/>
      <c r="N22" s="3"/>
      <c r="O22" s="4"/>
      <c r="P22" s="4"/>
      <c r="Q22" s="4"/>
      <c r="R22" s="4"/>
      <c r="S22" s="4"/>
      <c r="T22" s="4"/>
      <c r="U22" s="4"/>
      <c r="V22" s="4"/>
      <c r="W22" s="4"/>
      <c r="X22" s="4"/>
      <c r="Y22" s="4"/>
      <c r="Z22" s="4"/>
      <c r="AA22" s="4"/>
      <c r="AB22" s="4"/>
      <c r="AC22" s="4"/>
      <c r="AD22" s="4"/>
      <c r="AE22" s="4"/>
      <c r="AF22" s="4"/>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row>
    <row r="23" spans="1:255" s="34" customFormat="1" ht="40.5" customHeight="1" x14ac:dyDescent="0.55000000000000004">
      <c r="A23" s="419"/>
      <c r="B23" s="419"/>
      <c r="C23" s="29" t="s">
        <v>12</v>
      </c>
      <c r="D23" s="29" t="s">
        <v>13</v>
      </c>
      <c r="E23" s="65" t="s">
        <v>14</v>
      </c>
      <c r="F23" s="29" t="s">
        <v>15</v>
      </c>
      <c r="G23" s="419"/>
      <c r="H23" s="419"/>
      <c r="I23" s="419"/>
      <c r="J23" s="419"/>
      <c r="K23" s="420"/>
      <c r="L23" s="420"/>
      <c r="M23" s="2"/>
      <c r="N23" s="30"/>
      <c r="O23" s="31" t="s">
        <v>12</v>
      </c>
      <c r="P23" s="31" t="s">
        <v>13</v>
      </c>
      <c r="Q23" s="31" t="s">
        <v>14</v>
      </c>
      <c r="R23" s="31" t="s">
        <v>15</v>
      </c>
      <c r="S23" s="32"/>
      <c r="T23" s="66"/>
      <c r="U23" s="66"/>
      <c r="V23" s="66"/>
      <c r="W23" s="66"/>
      <c r="X23" s="31" t="s">
        <v>12</v>
      </c>
      <c r="Y23" s="31" t="s">
        <v>13</v>
      </c>
      <c r="Z23" s="31" t="s">
        <v>14</v>
      </c>
      <c r="AA23" s="31" t="s">
        <v>15</v>
      </c>
      <c r="AB23" s="31"/>
      <c r="AC23" s="31"/>
      <c r="AD23" s="31"/>
      <c r="AE23" s="31"/>
      <c r="AF23" s="33" t="s">
        <v>16</v>
      </c>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row>
    <row r="24" spans="1:255" ht="72.900000000000006" customHeight="1" x14ac:dyDescent="0.5">
      <c r="A24" s="35"/>
      <c r="B24" s="36">
        <v>1</v>
      </c>
      <c r="C24" s="37" t="str">
        <f>UPPER(IF($A24="","",VLOOKUP($A24,'[4]m round robin žrebna lista'!$A$7:$R$128,2)))</f>
        <v/>
      </c>
      <c r="D24" s="38" t="str">
        <f>UPPER(IF($A24="","",VLOOKUP($A24,'[4]m round robin žrebna lista'!$A$7:$R$128,3)))</f>
        <v/>
      </c>
      <c r="E24" s="38" t="str">
        <f>PROPER(IF($A24="","",VLOOKUP($A24,'[4]m round robin žrebna lista'!$A$7:$R$128,4)))</f>
        <v/>
      </c>
      <c r="F24" s="39" t="str">
        <f>UPPER(IF($A24="","",VLOOKUP($A24,'[4]m round robin žrebna lista'!$A$7:$R$128,5)))</f>
        <v/>
      </c>
      <c r="G24" s="40"/>
      <c r="H24" s="41"/>
      <c r="I24" s="41"/>
      <c r="J24" s="41"/>
      <c r="K24" s="42"/>
      <c r="L24" s="42"/>
      <c r="M24" s="43" t="str">
        <f>IF($A24="","",VLOOKUP($A24,'[4]m round robin žrebna lista'!$A$7:$R$128,14))</f>
        <v/>
      </c>
      <c r="N24" s="4"/>
      <c r="O24" s="44" t="str">
        <f>UPPER(IF($A24="","",VLOOKUP($A24,'[4]m round robin žrebna lista'!$A$7:$R$128,2)))</f>
        <v/>
      </c>
      <c r="P24" s="44" t="str">
        <f>UPPER(IF($A24="","",VLOOKUP($A24,'[4]m round robin žrebna lista'!$A$7:$R$128,3)))</f>
        <v/>
      </c>
      <c r="Q24" s="44" t="str">
        <f>PROPER(IF($A24="","",VLOOKUP($A24,'[4]m round robin žrebna lista'!$A$7:$R$128,4)))</f>
        <v/>
      </c>
      <c r="R24" s="44" t="str">
        <f>UPPER(IF($A24="","",VLOOKUP($A24,'[4]m round robin žrebna lista'!$A$7:$R$128,5)))</f>
        <v/>
      </c>
      <c r="S24" s="45"/>
      <c r="T24" s="46"/>
      <c r="U24" s="46"/>
      <c r="V24" s="46"/>
      <c r="W24" s="4"/>
      <c r="X24" s="44" t="str">
        <f>UPPER(IF($A24="","",VLOOKUP($A24,'[4]m round robin žrebna lista'!$A$7:$R$128,2)))</f>
        <v/>
      </c>
      <c r="Y24" s="44" t="str">
        <f>UPPER(IF($A24="","",VLOOKUP($A24,'[4]m round robin žrebna lista'!$A$7:$R$128,3)))</f>
        <v/>
      </c>
      <c r="Z24" s="44" t="str">
        <f>PROPER(IF($A24="","",VLOOKUP($A24,'[4]m round robin žrebna lista'!$A$7:$R$128,4)))</f>
        <v/>
      </c>
      <c r="AA24" s="44" t="str">
        <f>UPPER(IF($A24="","",VLOOKUP($A24,'[4]m round robin žrebna lista'!$A$7:$R$128,5)))</f>
        <v/>
      </c>
      <c r="AB24" s="45"/>
      <c r="AC24" s="46" t="str">
        <f>IF(T24="","",IF(T24="1bb","1bb",IF(T24="2bb","2bb",IF(T24=1,$M25,0))))</f>
        <v/>
      </c>
      <c r="AD24" s="46" t="str">
        <f>IF(U24="","",IF(U24="1bb","1bb",IF(U24="3bb","3bb",IF(U24=1,$M26,0))))</f>
        <v/>
      </c>
      <c r="AE24" s="46" t="str">
        <f>IF(V24="","",IF(V24="1bb","1bb",IF(V24="4bb","4bb",IF(V24=1,$M27,0))))</f>
        <v/>
      </c>
      <c r="AF24" s="47">
        <f>SUM(AC24:AE24)</f>
        <v>0</v>
      </c>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row>
    <row r="25" spans="1:255" ht="72.900000000000006" customHeight="1" x14ac:dyDescent="0.5">
      <c r="A25" s="35"/>
      <c r="B25" s="36">
        <v>2</v>
      </c>
      <c r="C25" s="37" t="str">
        <f>UPPER(IF($A25="","",VLOOKUP($A25,'[4]m round robin žrebna lista'!$A$7:$R$128,2)))</f>
        <v/>
      </c>
      <c r="D25" s="38" t="str">
        <f>UPPER(IF($A25="","",VLOOKUP($A25,'[4]m round robin žrebna lista'!$A$7:$R$128,3)))</f>
        <v/>
      </c>
      <c r="E25" s="38" t="str">
        <f>PROPER(IF($A25="","",VLOOKUP($A25,'[4]m round robin žrebna lista'!$A$7:$R$128,4)))</f>
        <v/>
      </c>
      <c r="F25" s="39" t="str">
        <f>UPPER(IF($A25="","",VLOOKUP($A25,'[4]m round robin žrebna lista'!$A$7:$R$128,5)))</f>
        <v/>
      </c>
      <c r="G25" s="41"/>
      <c r="H25" s="40"/>
      <c r="I25" s="41"/>
      <c r="J25" s="41"/>
      <c r="K25" s="42"/>
      <c r="L25" s="42"/>
      <c r="M25" s="43" t="str">
        <f>IF($A25="","",VLOOKUP($A25,'[4]m round robin žrebna lista'!$A$7:$R$128,14))</f>
        <v/>
      </c>
      <c r="N25" s="4"/>
      <c r="O25" s="44" t="str">
        <f>UPPER(IF($A25="","",VLOOKUP($A25,'[4]m round robin žrebna lista'!$A$7:$R$128,2)))</f>
        <v/>
      </c>
      <c r="P25" s="44" t="str">
        <f>UPPER(IF($A25="","",VLOOKUP($A25,'[4]m round robin žrebna lista'!$A$7:$R$128,3)))</f>
        <v/>
      </c>
      <c r="Q25" s="44" t="str">
        <f>PROPER(IF($A25="","",VLOOKUP($A25,'[4]m round robin žrebna lista'!$A$7:$R$128,4)))</f>
        <v/>
      </c>
      <c r="R25" s="44" t="str">
        <f>UPPER(IF($A25="","",VLOOKUP($A25,'[4]m round robin žrebna lista'!$A$7:$R$128,5)))</f>
        <v/>
      </c>
      <c r="S25" s="46"/>
      <c r="T25" s="45"/>
      <c r="U25" s="46"/>
      <c r="V25" s="46"/>
      <c r="W25" s="4"/>
      <c r="X25" s="44" t="str">
        <f>UPPER(IF($A25="","",VLOOKUP($A25,'[4]m round robin žrebna lista'!$A$7:$R$128,2)))</f>
        <v/>
      </c>
      <c r="Y25" s="44" t="str">
        <f>UPPER(IF($A25="","",VLOOKUP($A25,'[4]m round robin žrebna lista'!$A$7:$R$128,3)))</f>
        <v/>
      </c>
      <c r="Z25" s="44" t="str">
        <f>PROPER(IF($A25="","",VLOOKUP($A25,'[4]m round robin žrebna lista'!$A$7:$R$128,4)))</f>
        <v/>
      </c>
      <c r="AA25" s="44" t="str">
        <f>UPPER(IF($A25="","",VLOOKUP($A25,'[4]m round robin žrebna lista'!$A$7:$R$128,5)))</f>
        <v/>
      </c>
      <c r="AB25" s="46" t="str">
        <f>IF(S25="","",IF(S25="1bb","1bb",IF(S25="2bb","2bb",IF(S25=1,0,M24))))</f>
        <v/>
      </c>
      <c r="AC25" s="45"/>
      <c r="AD25" s="46" t="str">
        <f>IF(U25="","",IF(U25="2bb","2bb",IF(U25="3bb","3bb",IF(U25=2,M26,0))))</f>
        <v/>
      </c>
      <c r="AE25" s="46" t="str">
        <f>IF(V25="","",IF(V25="2bb","2bb",IF(V25="4bb","4bb",IF(V25=2,M27,0))))</f>
        <v/>
      </c>
      <c r="AF25" s="47">
        <f>SUM(AB25:AE25)</f>
        <v>0</v>
      </c>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row>
    <row r="26" spans="1:255" ht="72.900000000000006" customHeight="1" x14ac:dyDescent="0.5">
      <c r="A26" s="35"/>
      <c r="B26" s="36">
        <v>3</v>
      </c>
      <c r="C26" s="37" t="str">
        <f>UPPER(IF($A26="","",VLOOKUP($A26,'[4]m round robin žrebna lista'!$A$7:$R$128,2)))</f>
        <v/>
      </c>
      <c r="D26" s="38" t="str">
        <f>UPPER(IF($A26="","",VLOOKUP($A26,'[4]m round robin žrebna lista'!$A$7:$R$128,3)))</f>
        <v/>
      </c>
      <c r="E26" s="38" t="str">
        <f>PROPER(IF($A26="","",VLOOKUP($A26,'[4]m round robin žrebna lista'!$A$7:$R$128,4)))</f>
        <v/>
      </c>
      <c r="F26" s="39" t="str">
        <f>UPPER(IF($A26="","",VLOOKUP($A26,'[4]m round robin žrebna lista'!$A$7:$R$128,5)))</f>
        <v/>
      </c>
      <c r="G26" s="41"/>
      <c r="H26" s="41"/>
      <c r="I26" s="40"/>
      <c r="J26" s="41"/>
      <c r="K26" s="42"/>
      <c r="L26" s="42"/>
      <c r="M26" s="43" t="str">
        <f>IF($A26="","",VLOOKUP($A26,'[4]m round robin žrebna lista'!$A$7:$R$128,14))</f>
        <v/>
      </c>
      <c r="N26" s="4"/>
      <c r="O26" s="44" t="str">
        <f>UPPER(IF($A26="","",VLOOKUP($A26,'[4]m round robin žrebna lista'!$A$7:$R$128,2)))</f>
        <v/>
      </c>
      <c r="P26" s="44" t="str">
        <f>UPPER(IF($A26="","",VLOOKUP($A26,'[4]m round robin žrebna lista'!$A$7:$R$128,3)))</f>
        <v/>
      </c>
      <c r="Q26" s="44" t="str">
        <f>PROPER(IF($A26="","",VLOOKUP($A26,'[4]m round robin žrebna lista'!$A$7:$R$128,4)))</f>
        <v/>
      </c>
      <c r="R26" s="44" t="str">
        <f>UPPER(IF($A26="","",VLOOKUP($A26,'[4]m round robin žrebna lista'!$A$7:$R$128,5)))</f>
        <v/>
      </c>
      <c r="S26" s="46"/>
      <c r="T26" s="46"/>
      <c r="U26" s="45"/>
      <c r="V26" s="46"/>
      <c r="W26" s="4"/>
      <c r="X26" s="44" t="str">
        <f>UPPER(IF($A26="","",VLOOKUP($A26,'[4]m round robin žrebna lista'!$A$7:$R$128,2)))</f>
        <v/>
      </c>
      <c r="Y26" s="44" t="str">
        <f>UPPER(IF($A26="","",VLOOKUP($A26,'[4]m round robin žrebna lista'!$A$7:$R$128,3)))</f>
        <v/>
      </c>
      <c r="Z26" s="44" t="str">
        <f>PROPER(IF($A26="","",VLOOKUP($A26,'[4]m round robin žrebna lista'!$A$7:$R$128,4)))</f>
        <v/>
      </c>
      <c r="AA26" s="44" t="str">
        <f>UPPER(IF($A26="","",VLOOKUP($A26,'[4]m round robin žrebna lista'!$A$7:$R$128,5)))</f>
        <v/>
      </c>
      <c r="AB26" s="46" t="str">
        <f>IF(S26="","",IF(S26="1bb","1bb",IF(S26="3bb","3bb",IF(S26=1,0,M24))))</f>
        <v/>
      </c>
      <c r="AC26" s="46" t="str">
        <f>IF(T26="","",IF(T26="2bb","2bb",IF(T26="3bb","3bb",IF(T26=2,0,M25))))</f>
        <v/>
      </c>
      <c r="AD26" s="45"/>
      <c r="AE26" s="46" t="str">
        <f>IF(V26="","",IF(V26="3bb","3bb",IF(V26="4bb","4bb",IF(V26=3,M27,0))))</f>
        <v/>
      </c>
      <c r="AF26" s="47">
        <f>SUM(AB26:AE26)</f>
        <v>0</v>
      </c>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row>
    <row r="27" spans="1:255" ht="72.900000000000006" customHeight="1" x14ac:dyDescent="0.5">
      <c r="A27" s="35">
        <v>88</v>
      </c>
      <c r="B27" s="36">
        <v>4</v>
      </c>
      <c r="C27" s="37" t="str">
        <f>UPPER(IF($A27="","",VLOOKUP($A27,'[4]m round robin žrebna lista'!$A$7:$R$128,2)))</f>
        <v/>
      </c>
      <c r="D27" s="38" t="str">
        <f>UPPER(IF($A27="","",VLOOKUP($A27,'[4]m round robin žrebna lista'!$A$7:$R$128,3)))</f>
        <v/>
      </c>
      <c r="E27" s="38" t="str">
        <f>PROPER(IF($A27="","",VLOOKUP($A27,'[4]m round robin žrebna lista'!$A$7:$R$128,4)))</f>
        <v/>
      </c>
      <c r="F27" s="39" t="str">
        <f>UPPER(IF($A27="","",VLOOKUP($A27,'[4]m round robin žrebna lista'!$A$7:$R$128,5)))</f>
        <v/>
      </c>
      <c r="G27" s="41"/>
      <c r="H27" s="41"/>
      <c r="I27" s="41"/>
      <c r="J27" s="40"/>
      <c r="K27" s="42"/>
      <c r="L27" s="42"/>
      <c r="M27" s="43">
        <f>IF($A27="","",VLOOKUP($A27,'[4]m round robin žrebna lista'!$A$7:$R$128,14))</f>
        <v>0</v>
      </c>
      <c r="N27" s="4"/>
      <c r="O27" s="44" t="str">
        <f>UPPER(IF($A27="","",VLOOKUP($A27,'[4]m round robin žrebna lista'!$A$7:$R$128,2)))</f>
        <v/>
      </c>
      <c r="P27" s="44" t="str">
        <f>UPPER(IF($A27="","",VLOOKUP($A27,'[4]m round robin žrebna lista'!$A$7:$R$128,3)))</f>
        <v/>
      </c>
      <c r="Q27" s="44" t="str">
        <f>PROPER(IF($A27="","",VLOOKUP($A27,'[4]m round robin žrebna lista'!$A$7:$R$128,4)))</f>
        <v/>
      </c>
      <c r="R27" s="44" t="str">
        <f>UPPER(IF($A27="","",VLOOKUP($A27,'[4]m round robin žrebna lista'!$A$7:$R$128,5)))</f>
        <v/>
      </c>
      <c r="S27" s="46"/>
      <c r="T27" s="46"/>
      <c r="U27" s="46"/>
      <c r="V27" s="45"/>
      <c r="W27" s="4"/>
      <c r="X27" s="44" t="str">
        <f>UPPER(IF($A27="","",VLOOKUP($A27,'[4]m round robin žrebna lista'!$A$7:$R$128,2)))</f>
        <v/>
      </c>
      <c r="Y27" s="44" t="str">
        <f>UPPER(IF($A27="","",VLOOKUP($A27,'[4]m round robin žrebna lista'!$A$7:$R$128,3)))</f>
        <v/>
      </c>
      <c r="Z27" s="44" t="str">
        <f>PROPER(IF($A27="","",VLOOKUP($A27,'[4]m round robin žrebna lista'!$A$7:$R$128,4)))</f>
        <v/>
      </c>
      <c r="AA27" s="44" t="str">
        <f>UPPER(IF($A27="","",VLOOKUP($A27,'[4]m round robin žrebna lista'!$A$7:$R$128,5)))</f>
        <v/>
      </c>
      <c r="AB27" s="46" t="str">
        <f>IF(S27="","",IF(S27="1bb","1bb",IF(S27="4bb","4bb",IF(S27=1,0,M24))))</f>
        <v/>
      </c>
      <c r="AC27" s="46" t="str">
        <f>IF(T27="","",IF(T27="2bb","2bb",IF(T27="4bb","4bb",IF(T27=2,0,M25))))</f>
        <v/>
      </c>
      <c r="AD27" s="46" t="str">
        <f>IF(U27="","",IF(U27="3bb","3bb",IF(U27="4bb","4bb",IF(U27=3,0,M26))))</f>
        <v/>
      </c>
      <c r="AE27" s="45"/>
      <c r="AF27" s="47">
        <f>SUM(AB27:AD27)</f>
        <v>0</v>
      </c>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row>
    <row r="28" spans="1:255" ht="112.5" customHeight="1" x14ac:dyDescent="0.55000000000000004">
      <c r="A28" s="415"/>
      <c r="B28" s="415"/>
      <c r="C28" s="421"/>
      <c r="D28" s="421"/>
      <c r="E28" s="1"/>
      <c r="F28" s="67" t="s">
        <v>19</v>
      </c>
      <c r="G28" s="68"/>
      <c r="H28" s="68"/>
      <c r="I28" s="68"/>
      <c r="J28" s="69" t="s">
        <v>20</v>
      </c>
      <c r="K28" s="422"/>
      <c r="L28" s="422"/>
      <c r="M28" s="2"/>
      <c r="N28" s="3"/>
      <c r="O28" s="4"/>
      <c r="P28" s="4"/>
      <c r="Q28" s="4"/>
      <c r="R28" s="4"/>
      <c r="S28" s="4"/>
      <c r="T28" s="4"/>
      <c r="U28" s="4"/>
      <c r="V28" s="4"/>
      <c r="W28" s="4"/>
      <c r="X28" s="4"/>
      <c r="Y28" s="4"/>
      <c r="Z28" s="4"/>
      <c r="AA28" s="4"/>
      <c r="AB28" s="4"/>
      <c r="AC28" s="4"/>
      <c r="AD28" s="4"/>
      <c r="AE28" s="4"/>
      <c r="AF28" s="4"/>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row>
    <row r="29" spans="1:255" s="28" customFormat="1" ht="50.1" customHeight="1" x14ac:dyDescent="0.55000000000000004">
      <c r="A29" s="415"/>
      <c r="B29" s="415"/>
      <c r="C29" s="70" t="s">
        <v>21</v>
      </c>
      <c r="D29" s="1"/>
      <c r="E29" s="1"/>
      <c r="F29" s="71" t="s">
        <v>22</v>
      </c>
      <c r="G29" s="423" t="str">
        <f>'[4]vnos podatkov'!$E$10</f>
        <v>ANJA REGENT</v>
      </c>
      <c r="H29" s="423" t="str">
        <f>'[4]vnos podatkov'!$E$10</f>
        <v>ANJA REGENT</v>
      </c>
      <c r="I29" s="423" t="str">
        <f>'[4]vnos podatkov'!$E$10</f>
        <v>ANJA REGENT</v>
      </c>
      <c r="J29" s="69" t="s">
        <v>20</v>
      </c>
      <c r="K29" s="414"/>
      <c r="L29" s="414"/>
      <c r="M29" s="2"/>
      <c r="N29" s="27"/>
      <c r="O29" s="72"/>
      <c r="P29" s="72"/>
      <c r="Q29" s="72"/>
      <c r="R29" s="72"/>
      <c r="S29" s="72"/>
      <c r="T29" s="72"/>
      <c r="U29" s="72"/>
      <c r="V29" s="72"/>
      <c r="W29" s="72"/>
      <c r="X29" s="72"/>
      <c r="Y29" s="72"/>
      <c r="Z29" s="72"/>
      <c r="AA29" s="72"/>
      <c r="AB29" s="72"/>
      <c r="AC29" s="72"/>
      <c r="AD29" s="72"/>
      <c r="AE29" s="72"/>
      <c r="AF29" s="72"/>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c r="GA29" s="27"/>
      <c r="GB29" s="27"/>
      <c r="GC29" s="27"/>
      <c r="GD29" s="27"/>
      <c r="GE29" s="27"/>
      <c r="GF29" s="27"/>
      <c r="GG29" s="27"/>
      <c r="GH29" s="27"/>
      <c r="GI29" s="27"/>
      <c r="GJ29" s="27"/>
      <c r="GK29" s="27"/>
      <c r="GL29" s="27"/>
      <c r="GM29" s="27"/>
      <c r="GN29" s="27"/>
      <c r="GO29" s="27"/>
      <c r="GP29" s="27"/>
      <c r="GQ29" s="27"/>
      <c r="GR29" s="27"/>
      <c r="GS29" s="27"/>
      <c r="GT29" s="27"/>
      <c r="GU29" s="27"/>
      <c r="GV29" s="27"/>
      <c r="GW29" s="27"/>
      <c r="GX29" s="27"/>
      <c r="GY29" s="27"/>
      <c r="GZ29" s="27"/>
      <c r="HA29" s="27"/>
      <c r="HB29" s="27"/>
      <c r="HC29" s="27"/>
      <c r="HD29" s="27"/>
      <c r="HE29" s="27"/>
      <c r="HF29" s="27"/>
      <c r="HG29" s="27"/>
      <c r="HH29" s="27"/>
      <c r="HI29" s="27"/>
      <c r="HJ29" s="27"/>
      <c r="HK29" s="27"/>
      <c r="HL29" s="27"/>
      <c r="HM29" s="27"/>
      <c r="HN29" s="27"/>
      <c r="HO29" s="27"/>
      <c r="HP29" s="27"/>
      <c r="HQ29" s="27"/>
      <c r="HR29" s="27"/>
      <c r="HS29" s="27"/>
      <c r="HT29" s="27"/>
      <c r="HU29" s="27"/>
      <c r="HV29" s="27"/>
      <c r="HW29" s="27"/>
      <c r="HX29" s="27"/>
      <c r="HY29" s="27"/>
      <c r="HZ29" s="27"/>
      <c r="IA29" s="27"/>
      <c r="IB29" s="27"/>
      <c r="IC29" s="27"/>
      <c r="ID29" s="27"/>
      <c r="IE29" s="27"/>
      <c r="IF29" s="27"/>
      <c r="IG29" s="27"/>
      <c r="IH29" s="27"/>
      <c r="II29" s="27"/>
      <c r="IJ29" s="27"/>
      <c r="IK29" s="27"/>
      <c r="IL29" s="27"/>
      <c r="IM29" s="27"/>
      <c r="IN29" s="27"/>
      <c r="IO29" s="27"/>
      <c r="IP29" s="27"/>
      <c r="IQ29" s="27"/>
      <c r="IR29" s="27"/>
      <c r="IS29" s="27"/>
      <c r="IT29" s="27"/>
      <c r="IU29" s="27"/>
    </row>
    <row r="30" spans="1:255" ht="50.1" customHeight="1" x14ac:dyDescent="0.55000000000000004">
      <c r="A30" s="415"/>
      <c r="B30" s="415"/>
      <c r="C30" s="73" t="s">
        <v>23</v>
      </c>
      <c r="D30" s="1"/>
      <c r="E30" s="1"/>
      <c r="F30" s="67" t="s">
        <v>24</v>
      </c>
      <c r="G30" s="423"/>
      <c r="H30" s="423"/>
      <c r="I30" s="423"/>
      <c r="J30" s="69" t="s">
        <v>20</v>
      </c>
      <c r="K30" s="414"/>
      <c r="L30" s="414"/>
      <c r="M30" s="2"/>
    </row>
    <row r="31" spans="1:255" x14ac:dyDescent="0.4">
      <c r="A31" s="415"/>
      <c r="B31" s="415"/>
      <c r="C31" s="415"/>
      <c r="D31" s="415"/>
      <c r="E31" s="415"/>
      <c r="F31" s="415"/>
      <c r="G31" s="415"/>
      <c r="H31" s="415"/>
      <c r="I31" s="415"/>
      <c r="J31" s="415"/>
      <c r="K31" s="415"/>
      <c r="L31" s="415"/>
      <c r="M31" s="2"/>
      <c r="N31" s="75"/>
      <c r="O31" s="76"/>
      <c r="P31" s="76"/>
      <c r="Q31" s="76"/>
      <c r="R31" s="76"/>
      <c r="S31" s="76"/>
      <c r="T31" s="76"/>
      <c r="U31" s="76"/>
      <c r="V31" s="76"/>
      <c r="W31" s="76"/>
      <c r="X31" s="76"/>
      <c r="Y31" s="76"/>
      <c r="Z31" s="76"/>
      <c r="AA31" s="76"/>
      <c r="AB31" s="76"/>
      <c r="AC31" s="76"/>
      <c r="AD31" s="76"/>
      <c r="AE31" s="76"/>
      <c r="AF31" s="76"/>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c r="EO31" s="75"/>
      <c r="EP31" s="75"/>
      <c r="EQ31" s="75"/>
      <c r="ER31" s="75"/>
      <c r="ES31" s="75"/>
      <c r="ET31" s="75"/>
      <c r="EU31" s="75"/>
      <c r="EV31" s="75"/>
      <c r="EW31" s="75"/>
      <c r="EX31" s="75"/>
      <c r="EY31" s="75"/>
      <c r="EZ31" s="75"/>
      <c r="FA31" s="75"/>
      <c r="FB31" s="75"/>
      <c r="FC31" s="75"/>
      <c r="FD31" s="75"/>
      <c r="FE31" s="75"/>
      <c r="FF31" s="75"/>
      <c r="FG31" s="75"/>
      <c r="FH31" s="75"/>
      <c r="FI31" s="75"/>
      <c r="FJ31" s="75"/>
      <c r="FK31" s="75"/>
      <c r="FL31" s="75"/>
      <c r="FM31" s="75"/>
      <c r="FN31" s="75"/>
      <c r="FO31" s="75"/>
      <c r="FP31" s="75"/>
      <c r="FQ31" s="75"/>
      <c r="FR31" s="75"/>
      <c r="FS31" s="75"/>
      <c r="FT31" s="75"/>
      <c r="FU31" s="75"/>
      <c r="FV31" s="75"/>
      <c r="FW31" s="75"/>
      <c r="FX31" s="75"/>
      <c r="FY31" s="75"/>
      <c r="FZ31" s="75"/>
      <c r="GA31" s="75"/>
      <c r="GB31" s="75"/>
      <c r="GC31" s="75"/>
      <c r="GD31" s="75"/>
      <c r="GE31" s="75"/>
      <c r="GF31" s="75"/>
      <c r="GG31" s="75"/>
      <c r="GH31" s="75"/>
      <c r="GI31" s="75"/>
      <c r="GJ31" s="75"/>
      <c r="GK31" s="75"/>
      <c r="GL31" s="75"/>
      <c r="GM31" s="75"/>
      <c r="GN31" s="75"/>
      <c r="GO31" s="75"/>
      <c r="GP31" s="75"/>
      <c r="GQ31" s="75"/>
      <c r="GR31" s="75"/>
      <c r="GS31" s="75"/>
      <c r="GT31" s="75"/>
      <c r="GU31" s="75"/>
      <c r="GV31" s="75"/>
      <c r="GW31" s="75"/>
      <c r="GX31" s="75"/>
      <c r="GY31" s="75"/>
      <c r="GZ31" s="75"/>
      <c r="HA31" s="75"/>
      <c r="HB31" s="75"/>
      <c r="HC31" s="75"/>
      <c r="HD31" s="75"/>
      <c r="HE31" s="75"/>
      <c r="HF31" s="75"/>
      <c r="HG31" s="75"/>
      <c r="HH31" s="75"/>
      <c r="HI31" s="75"/>
      <c r="HJ31" s="75"/>
      <c r="HK31" s="75"/>
      <c r="HL31" s="75"/>
      <c r="HM31" s="75"/>
      <c r="HN31" s="75"/>
      <c r="HO31" s="75"/>
      <c r="HP31" s="75"/>
      <c r="HQ31" s="75"/>
      <c r="HR31" s="75"/>
      <c r="HS31" s="75"/>
      <c r="HT31" s="75"/>
      <c r="HU31" s="75"/>
      <c r="HV31" s="75"/>
      <c r="HW31" s="75"/>
      <c r="HX31" s="75"/>
      <c r="HY31" s="75"/>
      <c r="HZ31" s="75"/>
      <c r="IA31" s="75"/>
      <c r="IB31" s="75"/>
      <c r="IC31" s="75"/>
      <c r="ID31" s="75"/>
      <c r="IE31" s="75"/>
      <c r="IF31" s="75"/>
      <c r="IG31" s="75"/>
      <c r="IH31" s="75"/>
      <c r="II31" s="75"/>
      <c r="IJ31" s="75"/>
      <c r="IK31" s="75"/>
      <c r="IL31" s="75"/>
      <c r="IM31" s="75"/>
      <c r="IN31" s="75"/>
      <c r="IO31" s="75"/>
      <c r="IP31" s="75"/>
      <c r="IQ31" s="75"/>
      <c r="IR31" s="75"/>
      <c r="IS31" s="75"/>
      <c r="IT31" s="75"/>
      <c r="IU31" s="75"/>
    </row>
    <row r="32" spans="1:255" s="28" customFormat="1" ht="30.6" x14ac:dyDescent="0.55000000000000004">
      <c r="A32" s="70"/>
      <c r="B32" s="70"/>
      <c r="C32" s="70"/>
      <c r="D32" s="70"/>
      <c r="E32" s="70"/>
      <c r="F32" s="5"/>
      <c r="G32" s="70"/>
      <c r="H32" s="70"/>
      <c r="I32" s="70"/>
      <c r="J32" s="70"/>
      <c r="K32" s="70"/>
      <c r="L32" s="70"/>
      <c r="M32" s="77"/>
      <c r="N32" s="27"/>
      <c r="O32" s="72"/>
      <c r="P32" s="72"/>
      <c r="Q32" s="72"/>
      <c r="R32" s="72"/>
      <c r="S32" s="72"/>
      <c r="T32" s="72"/>
      <c r="U32" s="72"/>
      <c r="V32" s="72"/>
      <c r="W32" s="72"/>
      <c r="X32" s="72"/>
      <c r="Y32" s="72"/>
      <c r="Z32" s="72"/>
      <c r="AA32" s="72"/>
      <c r="AB32" s="72"/>
      <c r="AC32" s="72"/>
      <c r="AD32" s="72"/>
      <c r="AE32" s="72"/>
      <c r="AF32" s="72"/>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c r="FM32" s="27"/>
      <c r="FN32" s="27"/>
      <c r="FO32" s="27"/>
      <c r="FP32" s="27"/>
      <c r="FQ32" s="27"/>
      <c r="FR32" s="27"/>
      <c r="FS32" s="27"/>
      <c r="FT32" s="27"/>
      <c r="FU32" s="27"/>
      <c r="FV32" s="27"/>
      <c r="FW32" s="27"/>
      <c r="FX32" s="27"/>
      <c r="FY32" s="27"/>
      <c r="FZ32" s="27"/>
      <c r="GA32" s="27"/>
      <c r="GB32" s="27"/>
      <c r="GC32" s="27"/>
      <c r="GD32" s="27"/>
      <c r="GE32" s="27"/>
      <c r="GF32" s="27"/>
      <c r="GG32" s="27"/>
      <c r="GH32" s="27"/>
      <c r="GI32" s="27"/>
      <c r="GJ32" s="27"/>
      <c r="GK32" s="27"/>
      <c r="GL32" s="27"/>
      <c r="GM32" s="27"/>
      <c r="GN32" s="27"/>
      <c r="GO32" s="27"/>
      <c r="GP32" s="27"/>
      <c r="GQ32" s="27"/>
      <c r="GR32" s="27"/>
      <c r="GS32" s="27"/>
      <c r="GT32" s="27"/>
      <c r="GU32" s="27"/>
      <c r="GV32" s="27"/>
      <c r="GW32" s="27"/>
      <c r="GX32" s="27"/>
      <c r="GY32" s="27"/>
      <c r="GZ32" s="27"/>
      <c r="HA32" s="27"/>
      <c r="HB32" s="27"/>
      <c r="HC32" s="27"/>
      <c r="HD32" s="27"/>
      <c r="HE32" s="27"/>
      <c r="HF32" s="27"/>
      <c r="HG32" s="27"/>
      <c r="HH32" s="27"/>
      <c r="HI32" s="27"/>
      <c r="HJ32" s="27"/>
      <c r="HK32" s="27"/>
      <c r="HL32" s="27"/>
      <c r="HM32" s="27"/>
      <c r="HN32" s="27"/>
      <c r="HO32" s="27"/>
      <c r="HP32" s="27"/>
      <c r="HQ32" s="27"/>
      <c r="HR32" s="27"/>
      <c r="HS32" s="27"/>
      <c r="HT32" s="27"/>
      <c r="HU32" s="27"/>
      <c r="HV32" s="27"/>
      <c r="HW32" s="27"/>
      <c r="HX32" s="27"/>
      <c r="HY32" s="27"/>
      <c r="HZ32" s="27"/>
      <c r="IA32" s="27"/>
      <c r="IB32" s="27"/>
      <c r="IC32" s="27"/>
      <c r="ID32" s="27"/>
      <c r="IE32" s="27"/>
      <c r="IF32" s="27"/>
      <c r="IG32" s="27"/>
      <c r="IH32" s="27"/>
      <c r="II32" s="27"/>
      <c r="IJ32" s="27"/>
      <c r="IK32" s="27"/>
      <c r="IL32" s="27"/>
      <c r="IM32" s="27"/>
      <c r="IN32" s="27"/>
      <c r="IO32" s="27"/>
      <c r="IP32" s="27"/>
      <c r="IQ32" s="27"/>
      <c r="IR32" s="27"/>
      <c r="IS32" s="27"/>
      <c r="IT32" s="27"/>
      <c r="IU32" s="27"/>
    </row>
    <row r="33" spans="1:255" x14ac:dyDescent="0.4">
      <c r="A33" s="6"/>
      <c r="B33" s="78"/>
      <c r="C33" s="78"/>
      <c r="D33" s="78"/>
      <c r="E33" s="78"/>
      <c r="F33" s="78"/>
      <c r="G33" s="78"/>
      <c r="H33" s="78"/>
      <c r="I33" s="78"/>
      <c r="J33" s="78"/>
      <c r="K33" s="78"/>
      <c r="L33" s="78"/>
      <c r="M33" s="79"/>
      <c r="N33" s="75"/>
      <c r="O33" s="76"/>
      <c r="P33" s="76"/>
      <c r="Q33" s="76"/>
      <c r="R33" s="76"/>
      <c r="S33" s="76"/>
      <c r="T33" s="76"/>
      <c r="U33" s="76"/>
      <c r="V33" s="76"/>
      <c r="W33" s="76"/>
      <c r="X33" s="76"/>
      <c r="Y33" s="76"/>
      <c r="Z33" s="76"/>
      <c r="AA33" s="76"/>
      <c r="AB33" s="76"/>
      <c r="AC33" s="76"/>
      <c r="AD33" s="76"/>
      <c r="AE33" s="76"/>
      <c r="AF33" s="76"/>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c r="BT33" s="75"/>
      <c r="BU33" s="75"/>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c r="EO33" s="75"/>
      <c r="EP33" s="75"/>
      <c r="EQ33" s="75"/>
      <c r="ER33" s="75"/>
      <c r="ES33" s="75"/>
      <c r="ET33" s="75"/>
      <c r="EU33" s="75"/>
      <c r="EV33" s="75"/>
      <c r="EW33" s="75"/>
      <c r="EX33" s="75"/>
      <c r="EY33" s="75"/>
      <c r="EZ33" s="75"/>
      <c r="FA33" s="75"/>
      <c r="FB33" s="75"/>
      <c r="FC33" s="75"/>
      <c r="FD33" s="75"/>
      <c r="FE33" s="75"/>
      <c r="FF33" s="75"/>
      <c r="FG33" s="75"/>
      <c r="FH33" s="75"/>
      <c r="FI33" s="75"/>
      <c r="FJ33" s="75"/>
      <c r="FK33" s="75"/>
      <c r="FL33" s="75"/>
      <c r="FM33" s="75"/>
      <c r="FN33" s="75"/>
      <c r="FO33" s="75"/>
      <c r="FP33" s="75"/>
      <c r="FQ33" s="75"/>
      <c r="FR33" s="75"/>
      <c r="FS33" s="75"/>
      <c r="FT33" s="75"/>
      <c r="FU33" s="75"/>
      <c r="FV33" s="75"/>
      <c r="FW33" s="75"/>
      <c r="FX33" s="75"/>
      <c r="FY33" s="75"/>
      <c r="FZ33" s="75"/>
      <c r="GA33" s="75"/>
      <c r="GB33" s="75"/>
      <c r="GC33" s="75"/>
      <c r="GD33" s="75"/>
      <c r="GE33" s="75"/>
      <c r="GF33" s="75"/>
      <c r="GG33" s="75"/>
      <c r="GH33" s="75"/>
      <c r="GI33" s="75"/>
      <c r="GJ33" s="75"/>
      <c r="GK33" s="75"/>
      <c r="GL33" s="75"/>
      <c r="GM33" s="75"/>
      <c r="GN33" s="75"/>
      <c r="GO33" s="75"/>
      <c r="GP33" s="75"/>
      <c r="GQ33" s="75"/>
      <c r="GR33" s="75"/>
      <c r="GS33" s="75"/>
      <c r="GT33" s="75"/>
      <c r="GU33" s="75"/>
      <c r="GV33" s="75"/>
      <c r="GW33" s="75"/>
      <c r="GX33" s="75"/>
      <c r="GY33" s="75"/>
      <c r="GZ33" s="75"/>
      <c r="HA33" s="75"/>
      <c r="HB33" s="75"/>
      <c r="HC33" s="75"/>
      <c r="HD33" s="75"/>
      <c r="HE33" s="75"/>
      <c r="HF33" s="75"/>
      <c r="HG33" s="75"/>
      <c r="HH33" s="75"/>
      <c r="HI33" s="75"/>
      <c r="HJ33" s="75"/>
      <c r="HK33" s="75"/>
      <c r="HL33" s="75"/>
      <c r="HM33" s="75"/>
      <c r="HN33" s="75"/>
      <c r="HO33" s="75"/>
      <c r="HP33" s="75"/>
      <c r="HQ33" s="75"/>
      <c r="HR33" s="75"/>
      <c r="HS33" s="75"/>
      <c r="HT33" s="75"/>
      <c r="HU33" s="75"/>
      <c r="HV33" s="75"/>
      <c r="HW33" s="75"/>
      <c r="HX33" s="75"/>
      <c r="HY33" s="75"/>
      <c r="HZ33" s="75"/>
      <c r="IA33" s="75"/>
      <c r="IB33" s="75"/>
      <c r="IC33" s="75"/>
      <c r="ID33" s="75"/>
      <c r="IE33" s="75"/>
      <c r="IF33" s="75"/>
      <c r="IG33" s="75"/>
      <c r="IH33" s="75"/>
      <c r="II33" s="75"/>
      <c r="IJ33" s="75"/>
      <c r="IK33" s="75"/>
      <c r="IL33" s="75"/>
      <c r="IM33" s="75"/>
      <c r="IN33" s="75"/>
      <c r="IO33" s="75"/>
      <c r="IP33" s="75"/>
      <c r="IQ33" s="75"/>
      <c r="IR33" s="75"/>
      <c r="IS33" s="75"/>
      <c r="IT33" s="75"/>
      <c r="IU33" s="75"/>
    </row>
    <row r="34" spans="1:255" x14ac:dyDescent="0.4">
      <c r="N34" s="3"/>
      <c r="O34" s="4"/>
      <c r="P34" s="4"/>
      <c r="Q34" s="4"/>
      <c r="R34" s="4"/>
      <c r="S34" s="4"/>
      <c r="T34" s="4"/>
      <c r="U34" s="4"/>
      <c r="V34" s="4"/>
      <c r="W34" s="4"/>
      <c r="X34" s="4"/>
      <c r="Y34" s="4"/>
      <c r="Z34" s="4"/>
      <c r="AA34" s="4"/>
      <c r="AB34" s="4"/>
      <c r="AC34" s="4"/>
      <c r="AD34" s="4"/>
      <c r="AE34" s="4"/>
      <c r="AF34" s="4"/>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row>
    <row r="35" spans="1:255" x14ac:dyDescent="0.4">
      <c r="N35" s="3"/>
      <c r="O35" s="4"/>
      <c r="P35" s="4"/>
      <c r="Q35" s="4"/>
      <c r="R35" s="4"/>
      <c r="S35" s="4"/>
      <c r="T35" s="4"/>
      <c r="U35" s="4"/>
      <c r="V35" s="4"/>
      <c r="W35" s="4"/>
      <c r="X35" s="4"/>
      <c r="Y35" s="4"/>
      <c r="Z35" s="4"/>
      <c r="AA35" s="4"/>
      <c r="AB35" s="4"/>
      <c r="AC35" s="4"/>
      <c r="AD35" s="4"/>
      <c r="AE35" s="4"/>
      <c r="AF35" s="4"/>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row>
    <row r="36" spans="1:255" ht="30" x14ac:dyDescent="0.5">
      <c r="J36" s="82"/>
      <c r="K36" s="82"/>
      <c r="N36" s="3"/>
      <c r="O36" s="4"/>
      <c r="P36" s="4"/>
      <c r="Q36" s="4"/>
      <c r="R36" s="4"/>
      <c r="S36" s="4"/>
      <c r="T36" s="4"/>
      <c r="U36" s="4"/>
      <c r="V36" s="4"/>
      <c r="W36" s="4"/>
      <c r="X36" s="4"/>
      <c r="Y36" s="4"/>
      <c r="Z36" s="4"/>
      <c r="AA36" s="4"/>
      <c r="AB36" s="4"/>
      <c r="AC36" s="4"/>
      <c r="AD36" s="4"/>
      <c r="AE36" s="4"/>
      <c r="AF36" s="4"/>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row>
    <row r="37" spans="1:255" ht="30" x14ac:dyDescent="0.5">
      <c r="J37" s="82"/>
      <c r="K37" s="82"/>
      <c r="N37" s="3"/>
      <c r="O37" s="4"/>
      <c r="P37" s="4"/>
      <c r="Q37" s="4"/>
      <c r="R37" s="4"/>
      <c r="S37" s="4"/>
      <c r="T37" s="4"/>
      <c r="U37" s="4"/>
      <c r="V37" s="4"/>
      <c r="W37" s="4"/>
      <c r="X37" s="4"/>
      <c r="Y37" s="4"/>
      <c r="Z37" s="4"/>
      <c r="AA37" s="4"/>
      <c r="AB37" s="4"/>
      <c r="AC37" s="4"/>
      <c r="AD37" s="4"/>
      <c r="AE37" s="4"/>
      <c r="AF37" s="4"/>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row>
    <row r="38" spans="1:255" ht="30" x14ac:dyDescent="0.5">
      <c r="J38" s="82"/>
      <c r="K38" s="82"/>
      <c r="N38" s="3"/>
      <c r="O38" s="4"/>
      <c r="P38" s="4"/>
      <c r="Q38" s="4"/>
      <c r="R38" s="4"/>
      <c r="S38" s="4"/>
      <c r="T38" s="4"/>
      <c r="U38" s="4"/>
      <c r="V38" s="4"/>
      <c r="W38" s="4"/>
      <c r="X38" s="4"/>
      <c r="Y38" s="4"/>
      <c r="Z38" s="4"/>
      <c r="AA38" s="4"/>
      <c r="AB38" s="4"/>
      <c r="AC38" s="4"/>
      <c r="AD38" s="4"/>
      <c r="AE38" s="4"/>
      <c r="AF38" s="4"/>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row>
    <row r="39" spans="1:255" ht="30" x14ac:dyDescent="0.5">
      <c r="J39" s="82"/>
      <c r="K39" s="82"/>
      <c r="N39" s="3"/>
      <c r="O39" s="4"/>
      <c r="P39" s="4"/>
      <c r="Q39" s="4"/>
      <c r="R39" s="4"/>
      <c r="S39" s="4"/>
      <c r="T39" s="4"/>
      <c r="U39" s="4"/>
      <c r="V39" s="4"/>
      <c r="W39" s="4"/>
      <c r="X39" s="4"/>
      <c r="Y39" s="4"/>
      <c r="Z39" s="4"/>
      <c r="AA39" s="4"/>
      <c r="AB39" s="4"/>
      <c r="AC39" s="4"/>
      <c r="AD39" s="4"/>
      <c r="AE39" s="4"/>
      <c r="AF39" s="4"/>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row>
    <row r="40" spans="1:255" ht="30" x14ac:dyDescent="0.5">
      <c r="J40" s="82"/>
      <c r="K40" s="82"/>
      <c r="N40" s="3"/>
      <c r="O40" s="4"/>
      <c r="P40" s="4"/>
      <c r="Q40" s="4"/>
      <c r="R40" s="4"/>
      <c r="S40" s="4"/>
      <c r="T40" s="4"/>
      <c r="U40" s="4"/>
      <c r="V40" s="4"/>
      <c r="W40" s="4"/>
      <c r="X40" s="4"/>
      <c r="Y40" s="4"/>
      <c r="Z40" s="4"/>
      <c r="AA40" s="4"/>
      <c r="AB40" s="4"/>
      <c r="AC40" s="4"/>
      <c r="AD40" s="4"/>
      <c r="AE40" s="4"/>
      <c r="AF40" s="4"/>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row>
    <row r="41" spans="1:255" ht="30" x14ac:dyDescent="0.5">
      <c r="J41" s="82"/>
      <c r="K41" s="82"/>
      <c r="N41" s="3"/>
      <c r="O41" s="4"/>
      <c r="P41" s="4"/>
      <c r="Q41" s="4"/>
      <c r="R41" s="4"/>
      <c r="S41" s="4"/>
      <c r="T41" s="4"/>
      <c r="U41" s="4"/>
      <c r="V41" s="4"/>
      <c r="W41" s="4"/>
      <c r="X41" s="4"/>
      <c r="Y41" s="4"/>
      <c r="Z41" s="4"/>
      <c r="AA41" s="4"/>
      <c r="AB41" s="4"/>
      <c r="AC41" s="4"/>
      <c r="AD41" s="4"/>
      <c r="AE41" s="4"/>
      <c r="AF41" s="4"/>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row>
    <row r="42" spans="1:255" ht="30" x14ac:dyDescent="0.5">
      <c r="J42" s="82"/>
      <c r="K42" s="82"/>
      <c r="N42" s="3"/>
      <c r="O42" s="4"/>
      <c r="P42" s="4"/>
      <c r="Q42" s="4"/>
      <c r="R42" s="4"/>
      <c r="S42" s="4"/>
      <c r="T42" s="4"/>
      <c r="U42" s="4"/>
      <c r="V42" s="4"/>
      <c r="W42" s="4"/>
      <c r="X42" s="4"/>
      <c r="Y42" s="4"/>
      <c r="Z42" s="4"/>
      <c r="AA42" s="4"/>
      <c r="AB42" s="4"/>
      <c r="AC42" s="4"/>
      <c r="AD42" s="4"/>
      <c r="AE42" s="4"/>
      <c r="AF42" s="4"/>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row>
    <row r="43" spans="1:255" ht="30" x14ac:dyDescent="0.5">
      <c r="J43" s="82"/>
      <c r="K43" s="82"/>
      <c r="N43" s="83"/>
      <c r="O43" s="84"/>
      <c r="P43" s="84"/>
      <c r="Q43" s="84"/>
      <c r="R43" s="84"/>
      <c r="S43" s="84"/>
      <c r="T43" s="84"/>
    </row>
    <row r="44" spans="1:255" ht="30" x14ac:dyDescent="0.5">
      <c r="J44" s="82"/>
      <c r="K44" s="82"/>
      <c r="N44" s="83"/>
      <c r="O44" s="84"/>
      <c r="P44" s="84"/>
      <c r="Q44" s="84"/>
      <c r="R44" s="84"/>
      <c r="S44" s="84"/>
      <c r="T44" s="84"/>
    </row>
    <row r="45" spans="1:255" ht="30" x14ac:dyDescent="0.5">
      <c r="J45" s="82"/>
      <c r="K45" s="82"/>
      <c r="N45" s="83"/>
      <c r="O45" s="84"/>
      <c r="P45" s="84"/>
      <c r="Q45" s="84"/>
      <c r="R45" s="84"/>
      <c r="S45" s="84"/>
      <c r="T45" s="84"/>
    </row>
    <row r="46" spans="1:255" ht="30" x14ac:dyDescent="0.5">
      <c r="J46" s="82"/>
      <c r="K46" s="82"/>
      <c r="N46" s="83"/>
      <c r="O46" s="84"/>
      <c r="P46" s="84"/>
      <c r="Q46" s="84"/>
      <c r="R46" s="84"/>
      <c r="S46" s="84"/>
      <c r="T46" s="84"/>
    </row>
    <row r="47" spans="1:255" ht="30" x14ac:dyDescent="0.5">
      <c r="J47" s="82"/>
      <c r="K47" s="82"/>
      <c r="N47" s="83"/>
      <c r="O47" s="84"/>
      <c r="P47" s="84"/>
      <c r="Q47" s="84"/>
      <c r="R47" s="84"/>
      <c r="S47" s="84"/>
      <c r="T47" s="84"/>
    </row>
    <row r="48" spans="1:255" ht="30" x14ac:dyDescent="0.5">
      <c r="J48" s="82"/>
      <c r="K48" s="82"/>
      <c r="N48" s="83"/>
      <c r="O48" s="84"/>
      <c r="P48" s="84"/>
      <c r="Q48" s="84"/>
      <c r="R48" s="84"/>
      <c r="S48" s="84"/>
      <c r="T48" s="84"/>
    </row>
    <row r="49" spans="10:20" ht="30" x14ac:dyDescent="0.5">
      <c r="J49" s="82"/>
      <c r="K49" s="82"/>
      <c r="N49" s="83"/>
      <c r="O49" s="84"/>
      <c r="P49" s="84"/>
      <c r="Q49" s="84"/>
      <c r="R49" s="84"/>
      <c r="S49" s="84"/>
      <c r="T49" s="84"/>
    </row>
    <row r="50" spans="10:20" ht="30" x14ac:dyDescent="0.5">
      <c r="J50" s="82"/>
      <c r="K50" s="82"/>
      <c r="N50" s="83"/>
      <c r="O50" s="84"/>
      <c r="P50" s="84"/>
      <c r="Q50" s="84"/>
      <c r="R50" s="84"/>
      <c r="S50" s="84"/>
      <c r="T50" s="84"/>
    </row>
    <row r="51" spans="10:20" ht="30" x14ac:dyDescent="0.5">
      <c r="J51" s="82"/>
      <c r="K51" s="82"/>
      <c r="N51" s="83"/>
      <c r="O51" s="84"/>
      <c r="P51" s="84"/>
      <c r="Q51" s="84"/>
      <c r="R51" s="84"/>
      <c r="S51" s="84"/>
      <c r="T51" s="84"/>
    </row>
    <row r="52" spans="10:20" ht="30" x14ac:dyDescent="0.5">
      <c r="J52" s="82"/>
      <c r="K52" s="82"/>
      <c r="N52" s="83"/>
      <c r="O52" s="84"/>
      <c r="P52" s="84"/>
      <c r="Q52" s="84"/>
      <c r="R52" s="84"/>
      <c r="S52" s="84"/>
      <c r="T52" s="84"/>
    </row>
    <row r="53" spans="10:20" ht="30" x14ac:dyDescent="0.5">
      <c r="J53" s="82"/>
      <c r="K53" s="82"/>
      <c r="N53" s="83"/>
      <c r="O53" s="84"/>
      <c r="P53" s="84"/>
      <c r="Q53" s="84"/>
      <c r="R53" s="84"/>
      <c r="S53" s="84"/>
      <c r="T53" s="84"/>
    </row>
    <row r="54" spans="10:20" ht="30" x14ac:dyDescent="0.5">
      <c r="J54" s="82"/>
      <c r="K54" s="82"/>
      <c r="N54" s="83"/>
      <c r="O54" s="84"/>
      <c r="P54" s="84"/>
      <c r="Q54" s="84"/>
      <c r="R54" s="84"/>
      <c r="S54" s="84"/>
      <c r="T54" s="84"/>
    </row>
    <row r="55" spans="10:20" ht="30" x14ac:dyDescent="0.5">
      <c r="J55" s="82"/>
      <c r="K55" s="82"/>
      <c r="N55" s="83"/>
      <c r="O55" s="84"/>
      <c r="P55" s="84"/>
      <c r="Q55" s="84"/>
      <c r="R55" s="84"/>
      <c r="S55" s="84"/>
      <c r="T55" s="84"/>
    </row>
    <row r="56" spans="10:20" ht="30" x14ac:dyDescent="0.5">
      <c r="J56" s="82"/>
      <c r="K56" s="82"/>
      <c r="N56" s="83"/>
      <c r="O56" s="84"/>
      <c r="P56" s="84"/>
      <c r="Q56" s="84"/>
      <c r="R56" s="84"/>
      <c r="S56" s="84"/>
      <c r="T56" s="84"/>
    </row>
    <row r="57" spans="10:20" ht="30" x14ac:dyDescent="0.5">
      <c r="J57" s="82"/>
      <c r="K57" s="82"/>
      <c r="N57" s="83"/>
      <c r="O57" s="84"/>
      <c r="P57" s="84"/>
      <c r="Q57" s="84"/>
      <c r="R57" s="84"/>
      <c r="S57" s="84"/>
      <c r="T57" s="84"/>
    </row>
    <row r="58" spans="10:20" ht="30" x14ac:dyDescent="0.5">
      <c r="J58" s="82"/>
      <c r="K58" s="82"/>
      <c r="N58" s="83"/>
      <c r="O58" s="84"/>
      <c r="P58" s="84"/>
      <c r="Q58" s="84"/>
      <c r="R58" s="84"/>
      <c r="S58" s="84"/>
      <c r="T58" s="84"/>
    </row>
    <row r="59" spans="10:20" ht="30" x14ac:dyDescent="0.5">
      <c r="J59" s="82"/>
      <c r="K59" s="82"/>
      <c r="N59" s="83"/>
      <c r="O59" s="84"/>
      <c r="P59" s="84"/>
      <c r="Q59" s="84"/>
      <c r="R59" s="84"/>
      <c r="S59" s="84"/>
      <c r="T59" s="84"/>
    </row>
    <row r="60" spans="10:20" ht="30" x14ac:dyDescent="0.5">
      <c r="J60" s="82"/>
      <c r="K60" s="82"/>
      <c r="N60" s="83"/>
      <c r="O60" s="84"/>
      <c r="P60" s="84"/>
      <c r="Q60" s="84"/>
      <c r="R60" s="84"/>
      <c r="S60" s="84"/>
      <c r="T60" s="84"/>
    </row>
    <row r="61" spans="10:20" ht="30" x14ac:dyDescent="0.5">
      <c r="J61" s="82"/>
      <c r="K61" s="82"/>
      <c r="N61" s="83"/>
      <c r="O61" s="84"/>
      <c r="P61" s="84"/>
      <c r="Q61" s="84"/>
      <c r="R61" s="84"/>
      <c r="S61" s="84"/>
      <c r="T61" s="84"/>
    </row>
    <row r="62" spans="10:20" ht="30" x14ac:dyDescent="0.5">
      <c r="J62" s="82"/>
      <c r="K62" s="82"/>
      <c r="N62" s="83"/>
      <c r="O62" s="84"/>
      <c r="P62" s="84"/>
      <c r="Q62" s="84"/>
      <c r="R62" s="84"/>
      <c r="S62" s="84"/>
      <c r="T62" s="84"/>
    </row>
    <row r="63" spans="10:20" ht="30" x14ac:dyDescent="0.5">
      <c r="J63" s="82"/>
      <c r="K63" s="82"/>
      <c r="N63" s="83"/>
      <c r="O63" s="84"/>
      <c r="P63" s="84"/>
      <c r="Q63" s="84"/>
      <c r="R63" s="84"/>
      <c r="S63" s="84"/>
      <c r="T63" s="84"/>
    </row>
    <row r="64" spans="10:20" ht="30" x14ac:dyDescent="0.5">
      <c r="J64" s="82"/>
      <c r="K64" s="82"/>
      <c r="N64" s="83"/>
      <c r="O64" s="84"/>
      <c r="P64" s="84"/>
      <c r="Q64" s="84"/>
      <c r="R64" s="84"/>
      <c r="S64" s="84"/>
      <c r="T64" s="84"/>
    </row>
    <row r="65" spans="10:20" ht="30" x14ac:dyDescent="0.5">
      <c r="J65" s="82"/>
      <c r="K65" s="82"/>
      <c r="N65" s="83"/>
      <c r="O65" s="84"/>
      <c r="P65" s="84"/>
      <c r="Q65" s="84"/>
      <c r="R65" s="84"/>
      <c r="S65" s="84"/>
      <c r="T65" s="84"/>
    </row>
    <row r="66" spans="10:20" ht="30" x14ac:dyDescent="0.5">
      <c r="J66" s="82"/>
      <c r="K66" s="82"/>
      <c r="N66" s="83"/>
      <c r="O66" s="84"/>
      <c r="P66" s="84"/>
      <c r="Q66" s="84"/>
      <c r="R66" s="84"/>
      <c r="S66" s="84"/>
      <c r="T66" s="84"/>
    </row>
    <row r="67" spans="10:20" ht="30" x14ac:dyDescent="0.5">
      <c r="J67" s="82"/>
      <c r="K67" s="82"/>
      <c r="N67" s="83"/>
      <c r="O67" s="84"/>
      <c r="P67" s="84"/>
      <c r="Q67" s="84"/>
      <c r="R67" s="84"/>
      <c r="S67" s="84"/>
      <c r="T67" s="84"/>
    </row>
    <row r="68" spans="10:20" ht="30" x14ac:dyDescent="0.5">
      <c r="J68" s="82"/>
      <c r="K68" s="82"/>
      <c r="N68" s="83"/>
      <c r="O68" s="84"/>
      <c r="P68" s="84"/>
      <c r="Q68" s="84"/>
      <c r="R68" s="84"/>
      <c r="S68" s="84"/>
      <c r="T68" s="84"/>
    </row>
    <row r="69" spans="10:20" ht="30" x14ac:dyDescent="0.5">
      <c r="J69" s="82"/>
      <c r="K69" s="82"/>
      <c r="N69" s="83"/>
      <c r="O69" s="84"/>
      <c r="P69" s="84"/>
      <c r="Q69" s="84"/>
      <c r="R69" s="84"/>
      <c r="S69" s="84"/>
      <c r="T69" s="84"/>
    </row>
    <row r="70" spans="10:20" ht="30" x14ac:dyDescent="0.5">
      <c r="J70" s="82"/>
      <c r="K70" s="82"/>
      <c r="N70" s="83"/>
      <c r="O70" s="84"/>
      <c r="P70" s="84"/>
      <c r="Q70" s="84"/>
      <c r="R70" s="84"/>
      <c r="S70" s="84"/>
      <c r="T70" s="84"/>
    </row>
    <row r="71" spans="10:20" ht="30" x14ac:dyDescent="0.5">
      <c r="J71" s="82"/>
      <c r="K71" s="82"/>
      <c r="N71" s="83"/>
      <c r="O71" s="84"/>
      <c r="P71" s="84"/>
      <c r="Q71" s="84"/>
      <c r="R71" s="84"/>
      <c r="S71" s="84"/>
      <c r="T71" s="84"/>
    </row>
    <row r="72" spans="10:20" ht="30" x14ac:dyDescent="0.5">
      <c r="J72" s="82"/>
      <c r="K72" s="82"/>
      <c r="N72" s="83"/>
      <c r="O72" s="84"/>
      <c r="P72" s="84"/>
      <c r="Q72" s="84"/>
      <c r="R72" s="84"/>
      <c r="S72" s="84"/>
      <c r="T72" s="84"/>
    </row>
    <row r="73" spans="10:20" ht="30" x14ac:dyDescent="0.5">
      <c r="J73" s="82"/>
      <c r="K73" s="82"/>
      <c r="N73" s="83"/>
      <c r="O73" s="84"/>
      <c r="P73" s="84"/>
      <c r="Q73" s="84"/>
      <c r="R73" s="84"/>
      <c r="S73" s="84"/>
      <c r="T73" s="84"/>
    </row>
    <row r="74" spans="10:20" ht="30" x14ac:dyDescent="0.5">
      <c r="J74" s="82"/>
      <c r="K74" s="82"/>
      <c r="N74" s="83"/>
      <c r="O74" s="84"/>
      <c r="P74" s="84"/>
      <c r="Q74" s="84"/>
      <c r="R74" s="84"/>
      <c r="S74" s="84"/>
      <c r="T74" s="84"/>
    </row>
    <row r="75" spans="10:20" ht="30" x14ac:dyDescent="0.5">
      <c r="J75" s="82"/>
      <c r="K75" s="82"/>
      <c r="N75" s="83"/>
      <c r="O75" s="84"/>
      <c r="P75" s="84"/>
      <c r="Q75" s="84"/>
      <c r="R75" s="84"/>
      <c r="S75" s="84"/>
      <c r="T75" s="84"/>
    </row>
    <row r="76" spans="10:20" ht="30" x14ac:dyDescent="0.5">
      <c r="J76" s="82"/>
      <c r="K76" s="82"/>
      <c r="N76" s="83"/>
      <c r="O76" s="84"/>
      <c r="P76" s="84"/>
      <c r="Q76" s="84"/>
      <c r="R76" s="84"/>
      <c r="S76" s="84"/>
      <c r="T76" s="84"/>
    </row>
    <row r="77" spans="10:20" ht="30" x14ac:dyDescent="0.5">
      <c r="J77" s="82"/>
      <c r="K77" s="82"/>
      <c r="N77" s="83"/>
      <c r="O77" s="84"/>
      <c r="P77" s="84"/>
      <c r="Q77" s="84"/>
      <c r="R77" s="84"/>
      <c r="S77" s="84"/>
      <c r="T77" s="84"/>
    </row>
    <row r="78" spans="10:20" ht="30" x14ac:dyDescent="0.5">
      <c r="J78" s="82"/>
      <c r="K78" s="82"/>
      <c r="N78" s="83"/>
      <c r="O78" s="84"/>
      <c r="P78" s="84"/>
      <c r="Q78" s="84"/>
      <c r="R78" s="84"/>
      <c r="S78" s="84"/>
      <c r="T78" s="84"/>
    </row>
    <row r="79" spans="10:20" ht="30" x14ac:dyDescent="0.5">
      <c r="J79" s="82"/>
      <c r="K79" s="82"/>
      <c r="N79" s="83"/>
      <c r="O79" s="84"/>
      <c r="P79" s="84"/>
      <c r="Q79" s="84"/>
      <c r="R79" s="84"/>
      <c r="S79" s="84"/>
      <c r="T79" s="84"/>
    </row>
    <row r="80" spans="10:20" ht="30" x14ac:dyDescent="0.5">
      <c r="J80" s="82"/>
      <c r="K80" s="82"/>
      <c r="N80" s="83"/>
      <c r="O80" s="84"/>
      <c r="P80" s="84"/>
      <c r="Q80" s="84"/>
      <c r="R80" s="84"/>
      <c r="S80" s="84"/>
      <c r="T80" s="84"/>
    </row>
    <row r="81" spans="10:20" ht="30" x14ac:dyDescent="0.5">
      <c r="J81" s="82"/>
      <c r="K81" s="82"/>
      <c r="N81" s="83"/>
      <c r="O81" s="84"/>
      <c r="P81" s="84"/>
      <c r="Q81" s="84"/>
      <c r="R81" s="84"/>
      <c r="S81" s="84"/>
      <c r="T81" s="84"/>
    </row>
    <row r="82" spans="10:20" ht="30" x14ac:dyDescent="0.5">
      <c r="J82" s="82"/>
      <c r="K82" s="82"/>
      <c r="N82" s="83"/>
      <c r="O82" s="84"/>
      <c r="P82" s="84"/>
      <c r="Q82" s="84"/>
      <c r="R82" s="84"/>
      <c r="S82" s="84"/>
      <c r="T82" s="84"/>
    </row>
    <row r="83" spans="10:20" ht="30" x14ac:dyDescent="0.5">
      <c r="J83" s="82"/>
      <c r="K83" s="82"/>
      <c r="N83" s="83"/>
      <c r="O83" s="84"/>
      <c r="P83" s="84"/>
      <c r="Q83" s="84"/>
      <c r="R83" s="84"/>
      <c r="S83" s="84"/>
      <c r="T83" s="84"/>
    </row>
    <row r="84" spans="10:20" ht="30" x14ac:dyDescent="0.5">
      <c r="J84" s="82"/>
      <c r="K84" s="85"/>
      <c r="N84" s="83"/>
      <c r="O84" s="84"/>
      <c r="P84" s="84"/>
      <c r="Q84" s="84"/>
      <c r="R84" s="84"/>
      <c r="S84" s="84"/>
      <c r="T84" s="84"/>
    </row>
    <row r="85" spans="10:20" ht="30" x14ac:dyDescent="0.5">
      <c r="J85" s="82"/>
      <c r="K85" s="82"/>
      <c r="N85" s="83"/>
      <c r="O85" s="84"/>
      <c r="P85" s="84"/>
      <c r="Q85" s="84"/>
      <c r="R85" s="84"/>
      <c r="S85" s="84"/>
      <c r="T85" s="84"/>
    </row>
    <row r="86" spans="10:20" ht="30" x14ac:dyDescent="0.5">
      <c r="J86" s="82"/>
      <c r="K86" s="82"/>
      <c r="N86" s="83"/>
      <c r="O86" s="84"/>
      <c r="P86" s="84"/>
      <c r="Q86" s="84"/>
      <c r="R86" s="84"/>
      <c r="S86" s="84"/>
      <c r="T86" s="84"/>
    </row>
    <row r="87" spans="10:20" ht="30" x14ac:dyDescent="0.5">
      <c r="J87" s="82"/>
      <c r="K87" s="82"/>
      <c r="N87" s="83"/>
      <c r="O87" s="84"/>
      <c r="P87" s="84"/>
      <c r="Q87" s="84"/>
      <c r="R87" s="84"/>
      <c r="S87" s="84"/>
      <c r="T87" s="84"/>
    </row>
    <row r="88" spans="10:20" ht="30" x14ac:dyDescent="0.5">
      <c r="J88" s="82"/>
      <c r="K88" s="82"/>
      <c r="N88" s="83"/>
      <c r="O88" s="84"/>
      <c r="P88" s="84"/>
      <c r="Q88" s="84"/>
      <c r="R88" s="84"/>
      <c r="S88" s="84"/>
      <c r="T88" s="84"/>
    </row>
    <row r="89" spans="10:20" ht="30" x14ac:dyDescent="0.5">
      <c r="J89" s="82"/>
      <c r="K89" s="82"/>
      <c r="N89" s="83"/>
      <c r="O89" s="84"/>
      <c r="P89" s="84"/>
      <c r="Q89" s="84"/>
      <c r="R89" s="84"/>
      <c r="S89" s="84"/>
      <c r="T89" s="84"/>
    </row>
    <row r="90" spans="10:20" ht="30" x14ac:dyDescent="0.5">
      <c r="J90" s="82"/>
      <c r="K90" s="82"/>
      <c r="N90" s="83"/>
      <c r="O90" s="84"/>
      <c r="P90" s="84"/>
      <c r="Q90" s="84"/>
      <c r="R90" s="84"/>
      <c r="S90" s="84"/>
      <c r="T90" s="84"/>
    </row>
    <row r="91" spans="10:20" ht="30" x14ac:dyDescent="0.5">
      <c r="J91" s="82"/>
      <c r="K91" s="82"/>
      <c r="N91" s="83"/>
      <c r="O91" s="84"/>
      <c r="P91" s="84"/>
      <c r="Q91" s="84"/>
      <c r="R91" s="84"/>
      <c r="S91" s="84"/>
      <c r="T91" s="84"/>
    </row>
    <row r="92" spans="10:20" ht="30" x14ac:dyDescent="0.5">
      <c r="J92" s="82"/>
      <c r="K92" s="82"/>
      <c r="N92" s="83"/>
      <c r="O92" s="84"/>
      <c r="P92" s="84"/>
      <c r="Q92" s="84"/>
      <c r="R92" s="84"/>
      <c r="S92" s="84"/>
      <c r="T92" s="84"/>
    </row>
    <row r="93" spans="10:20" ht="30" x14ac:dyDescent="0.5">
      <c r="J93" s="82"/>
      <c r="K93" s="82"/>
      <c r="N93" s="83"/>
      <c r="O93" s="84"/>
      <c r="P93" s="84"/>
      <c r="Q93" s="84"/>
      <c r="R93" s="84"/>
      <c r="S93" s="84"/>
      <c r="T93" s="84"/>
    </row>
    <row r="94" spans="10:20" ht="30" x14ac:dyDescent="0.5">
      <c r="J94" s="82"/>
      <c r="K94" s="82"/>
      <c r="N94" s="83"/>
      <c r="O94" s="84"/>
      <c r="P94" s="84"/>
      <c r="Q94" s="84"/>
      <c r="R94" s="84"/>
      <c r="S94" s="84"/>
      <c r="T94" s="84"/>
    </row>
    <row r="95" spans="10:20" ht="30" x14ac:dyDescent="0.5">
      <c r="J95" s="82"/>
      <c r="K95" s="82"/>
      <c r="N95" s="83"/>
      <c r="O95" s="84"/>
      <c r="P95" s="84"/>
      <c r="Q95" s="84"/>
      <c r="R95" s="84"/>
      <c r="S95" s="84"/>
      <c r="T95" s="84"/>
    </row>
    <row r="96" spans="10:20" ht="30" x14ac:dyDescent="0.5">
      <c r="J96" s="82"/>
      <c r="K96" s="82"/>
      <c r="N96" s="83"/>
      <c r="O96" s="84"/>
      <c r="P96" s="84"/>
      <c r="Q96" s="84"/>
      <c r="R96" s="84"/>
      <c r="S96" s="84"/>
      <c r="T96" s="84"/>
    </row>
    <row r="97" spans="10:20" ht="30" x14ac:dyDescent="0.5">
      <c r="J97" s="82"/>
      <c r="K97" s="82"/>
      <c r="N97" s="83"/>
      <c r="O97" s="84"/>
      <c r="P97" s="84"/>
      <c r="Q97" s="84"/>
      <c r="R97" s="84"/>
      <c r="S97" s="84"/>
      <c r="T97" s="84"/>
    </row>
    <row r="98" spans="10:20" ht="30" x14ac:dyDescent="0.5">
      <c r="J98" s="82"/>
      <c r="K98" s="82"/>
      <c r="N98" s="83"/>
      <c r="O98" s="84"/>
      <c r="P98" s="84"/>
      <c r="Q98" s="84"/>
      <c r="R98" s="84"/>
      <c r="S98" s="84"/>
      <c r="T98" s="84"/>
    </row>
    <row r="99" spans="10:20" ht="30" x14ac:dyDescent="0.5">
      <c r="J99" s="82"/>
      <c r="K99" s="82"/>
      <c r="N99" s="83"/>
      <c r="O99" s="84"/>
      <c r="P99" s="84"/>
      <c r="Q99" s="84"/>
      <c r="R99" s="84"/>
      <c r="S99" s="84"/>
      <c r="T99" s="84"/>
    </row>
    <row r="100" spans="10:20" ht="30" x14ac:dyDescent="0.5">
      <c r="J100" s="82"/>
      <c r="K100" s="82"/>
      <c r="N100" s="83"/>
      <c r="O100" s="84"/>
      <c r="P100" s="84"/>
      <c r="Q100" s="84"/>
      <c r="R100" s="84"/>
      <c r="S100" s="84"/>
      <c r="T100" s="84"/>
    </row>
    <row r="101" spans="10:20" ht="30" x14ac:dyDescent="0.5">
      <c r="J101" s="82"/>
      <c r="K101" s="82"/>
      <c r="N101" s="83"/>
      <c r="O101" s="84"/>
      <c r="P101" s="84"/>
      <c r="Q101" s="84"/>
      <c r="R101" s="84"/>
      <c r="S101" s="84"/>
      <c r="T101" s="84"/>
    </row>
    <row r="102" spans="10:20" ht="30" x14ac:dyDescent="0.5">
      <c r="J102" s="82"/>
      <c r="K102" s="82"/>
      <c r="N102" s="83"/>
      <c r="O102" s="84"/>
      <c r="P102" s="84"/>
      <c r="Q102" s="84"/>
      <c r="R102" s="84"/>
      <c r="S102" s="84"/>
      <c r="T102" s="84"/>
    </row>
    <row r="103" spans="10:20" ht="30" x14ac:dyDescent="0.5">
      <c r="J103" s="82"/>
      <c r="K103" s="82"/>
      <c r="N103" s="83"/>
      <c r="O103" s="84"/>
      <c r="P103" s="84"/>
      <c r="Q103" s="84"/>
      <c r="R103" s="84"/>
      <c r="S103" s="84"/>
      <c r="T103" s="84"/>
    </row>
    <row r="104" spans="10:20" ht="30" x14ac:dyDescent="0.5">
      <c r="J104" s="82"/>
      <c r="K104" s="82"/>
      <c r="N104" s="83"/>
      <c r="O104" s="84"/>
      <c r="P104" s="84"/>
      <c r="Q104" s="84"/>
      <c r="R104" s="84"/>
      <c r="S104" s="84"/>
      <c r="T104" s="84"/>
    </row>
    <row r="105" spans="10:20" ht="30" x14ac:dyDescent="0.5">
      <c r="J105" s="82"/>
      <c r="K105" s="82"/>
      <c r="N105" s="83"/>
      <c r="O105" s="84"/>
      <c r="P105" s="84"/>
      <c r="Q105" s="84"/>
      <c r="R105" s="84"/>
      <c r="S105" s="84"/>
      <c r="T105" s="84"/>
    </row>
    <row r="106" spans="10:20" ht="30" x14ac:dyDescent="0.5">
      <c r="J106" s="82"/>
      <c r="K106" s="82"/>
      <c r="N106" s="83"/>
      <c r="O106" s="84"/>
      <c r="P106" s="84"/>
      <c r="Q106" s="84"/>
      <c r="R106" s="84"/>
      <c r="S106" s="84"/>
      <c r="T106" s="84"/>
    </row>
    <row r="107" spans="10:20" ht="30" x14ac:dyDescent="0.5">
      <c r="J107" s="82"/>
      <c r="K107" s="82"/>
      <c r="N107" s="83"/>
      <c r="O107" s="84"/>
      <c r="P107" s="84"/>
      <c r="Q107" s="84"/>
      <c r="R107" s="84"/>
      <c r="S107" s="84"/>
      <c r="T107" s="84"/>
    </row>
    <row r="108" spans="10:20" ht="30" x14ac:dyDescent="0.5">
      <c r="J108" s="82"/>
      <c r="K108" s="82"/>
      <c r="N108" s="83"/>
      <c r="O108" s="84"/>
      <c r="P108" s="84"/>
      <c r="Q108" s="84"/>
      <c r="R108" s="84"/>
      <c r="S108" s="84"/>
      <c r="T108" s="84"/>
    </row>
    <row r="109" spans="10:20" ht="30" x14ac:dyDescent="0.5">
      <c r="J109" s="82"/>
      <c r="K109" s="82"/>
      <c r="N109" s="83"/>
      <c r="O109" s="84"/>
      <c r="P109" s="84"/>
      <c r="Q109" s="84"/>
      <c r="R109" s="84"/>
      <c r="S109" s="84"/>
      <c r="T109" s="84"/>
    </row>
    <row r="110" spans="10:20" ht="30" x14ac:dyDescent="0.5">
      <c r="J110" s="82"/>
      <c r="K110" s="82"/>
      <c r="N110" s="83"/>
      <c r="O110" s="84"/>
      <c r="P110" s="84"/>
      <c r="Q110" s="84"/>
      <c r="R110" s="84"/>
      <c r="S110" s="84"/>
      <c r="T110" s="84"/>
    </row>
    <row r="111" spans="10:20" ht="30" x14ac:dyDescent="0.5">
      <c r="J111" s="82"/>
      <c r="K111" s="82"/>
      <c r="N111" s="83"/>
      <c r="O111" s="84"/>
      <c r="P111" s="84"/>
      <c r="Q111" s="84"/>
      <c r="R111" s="84"/>
      <c r="S111" s="84"/>
      <c r="T111" s="84"/>
    </row>
    <row r="112" spans="10:20" ht="30" x14ac:dyDescent="0.5">
      <c r="J112" s="82"/>
      <c r="K112" s="82"/>
      <c r="N112" s="83"/>
      <c r="O112" s="84"/>
      <c r="P112" s="84"/>
      <c r="Q112" s="84"/>
      <c r="R112" s="84"/>
      <c r="S112" s="84"/>
      <c r="T112" s="84"/>
    </row>
    <row r="113" spans="10:20" ht="30" x14ac:dyDescent="0.5">
      <c r="J113" s="82"/>
      <c r="K113" s="82"/>
      <c r="N113" s="83"/>
      <c r="O113" s="84"/>
      <c r="P113" s="84"/>
      <c r="Q113" s="84"/>
      <c r="R113" s="84"/>
      <c r="S113" s="84"/>
      <c r="T113" s="84"/>
    </row>
    <row r="114" spans="10:20" ht="30" x14ac:dyDescent="0.5">
      <c r="J114" s="82"/>
      <c r="K114" s="82"/>
      <c r="N114" s="83"/>
      <c r="O114" s="84"/>
      <c r="P114" s="84"/>
      <c r="Q114" s="84"/>
      <c r="R114" s="84"/>
      <c r="S114" s="84"/>
      <c r="T114" s="84"/>
    </row>
    <row r="115" spans="10:20" ht="30" x14ac:dyDescent="0.5">
      <c r="J115" s="82"/>
      <c r="K115" s="82"/>
      <c r="N115" s="83"/>
      <c r="O115" s="84"/>
      <c r="P115" s="84"/>
      <c r="Q115" s="84"/>
      <c r="R115" s="84"/>
      <c r="S115" s="84"/>
      <c r="T115" s="84"/>
    </row>
    <row r="116" spans="10:20" ht="30" x14ac:dyDescent="0.5">
      <c r="J116" s="82"/>
      <c r="K116" s="82"/>
      <c r="N116" s="83"/>
      <c r="O116" s="84"/>
      <c r="P116" s="84"/>
      <c r="Q116" s="84"/>
      <c r="R116" s="84"/>
      <c r="S116" s="84"/>
      <c r="T116" s="84"/>
    </row>
    <row r="117" spans="10:20" ht="30" x14ac:dyDescent="0.5">
      <c r="J117" s="82"/>
      <c r="K117" s="82"/>
      <c r="N117" s="83"/>
      <c r="O117" s="84"/>
      <c r="P117" s="84"/>
      <c r="Q117" s="84"/>
      <c r="R117" s="84"/>
      <c r="S117" s="84"/>
      <c r="T117" s="84"/>
    </row>
    <row r="118" spans="10:20" ht="30" x14ac:dyDescent="0.5">
      <c r="J118" s="82"/>
      <c r="K118" s="82"/>
      <c r="N118" s="83"/>
      <c r="O118" s="84"/>
      <c r="P118" s="84"/>
      <c r="Q118" s="84"/>
      <c r="R118" s="84"/>
      <c r="S118" s="84"/>
      <c r="T118" s="84"/>
    </row>
    <row r="119" spans="10:20" ht="30" x14ac:dyDescent="0.5">
      <c r="J119" s="82"/>
      <c r="K119" s="82"/>
      <c r="N119" s="83"/>
      <c r="O119" s="84"/>
      <c r="P119" s="84"/>
      <c r="Q119" s="84"/>
      <c r="R119" s="84"/>
      <c r="S119" s="84"/>
      <c r="T119" s="84"/>
    </row>
    <row r="120" spans="10:20" ht="30" x14ac:dyDescent="0.5">
      <c r="J120" s="82"/>
      <c r="K120" s="82"/>
      <c r="N120" s="83"/>
      <c r="O120" s="84"/>
      <c r="P120" s="84"/>
      <c r="Q120" s="84"/>
      <c r="R120" s="84"/>
      <c r="S120" s="84"/>
      <c r="T120" s="84"/>
    </row>
    <row r="121" spans="10:20" ht="30" x14ac:dyDescent="0.5">
      <c r="J121" s="82"/>
      <c r="K121" s="82"/>
      <c r="N121" s="83"/>
      <c r="O121" s="84"/>
      <c r="P121" s="84"/>
      <c r="Q121" s="84"/>
      <c r="R121" s="84"/>
      <c r="S121" s="84"/>
      <c r="T121" s="84"/>
    </row>
    <row r="122" spans="10:20" ht="30" x14ac:dyDescent="0.5">
      <c r="J122" s="82"/>
      <c r="K122" s="82"/>
      <c r="N122" s="83"/>
      <c r="O122" s="84"/>
      <c r="P122" s="84"/>
      <c r="Q122" s="84"/>
      <c r="R122" s="84"/>
      <c r="S122" s="84"/>
      <c r="T122" s="84"/>
    </row>
    <row r="123" spans="10:20" ht="30" x14ac:dyDescent="0.5">
      <c r="J123" s="82"/>
      <c r="K123" s="82"/>
      <c r="N123" s="83"/>
      <c r="O123" s="84"/>
      <c r="P123" s="84"/>
      <c r="Q123" s="84"/>
      <c r="R123" s="84"/>
      <c r="S123" s="84"/>
      <c r="T123" s="84"/>
    </row>
    <row r="124" spans="10:20" ht="30" x14ac:dyDescent="0.5">
      <c r="J124" s="82"/>
      <c r="K124" s="82"/>
      <c r="N124" s="83"/>
      <c r="O124" s="84"/>
      <c r="P124" s="84"/>
      <c r="Q124" s="84"/>
      <c r="R124" s="84"/>
      <c r="S124" s="84"/>
      <c r="T124" s="84"/>
    </row>
    <row r="125" spans="10:20" ht="30" x14ac:dyDescent="0.5">
      <c r="J125" s="82"/>
      <c r="K125" s="82"/>
      <c r="N125" s="83"/>
      <c r="O125" s="84"/>
      <c r="P125" s="84"/>
      <c r="Q125" s="84"/>
      <c r="R125" s="84"/>
      <c r="S125" s="84"/>
      <c r="T125" s="84"/>
    </row>
    <row r="126" spans="10:20" ht="30" x14ac:dyDescent="0.5">
      <c r="J126" s="82"/>
      <c r="K126" s="82"/>
      <c r="N126" s="83"/>
      <c r="O126" s="84"/>
      <c r="P126" s="84"/>
      <c r="Q126" s="84"/>
      <c r="R126" s="84"/>
      <c r="S126" s="84"/>
      <c r="T126" s="84"/>
    </row>
    <row r="127" spans="10:20" ht="30" x14ac:dyDescent="0.5">
      <c r="J127" s="82"/>
      <c r="K127" s="82"/>
      <c r="N127" s="83"/>
      <c r="O127" s="84"/>
      <c r="P127" s="84"/>
      <c r="Q127" s="84"/>
      <c r="R127" s="84"/>
      <c r="S127" s="84"/>
      <c r="T127" s="84"/>
    </row>
    <row r="128" spans="10:20" ht="30" x14ac:dyDescent="0.5">
      <c r="J128" s="82"/>
      <c r="K128" s="82"/>
      <c r="N128" s="83"/>
      <c r="O128" s="84"/>
      <c r="P128" s="84"/>
      <c r="Q128" s="84"/>
      <c r="R128" s="84"/>
      <c r="S128" s="84"/>
      <c r="T128" s="84"/>
    </row>
    <row r="129" spans="10:20" ht="30" x14ac:dyDescent="0.5">
      <c r="J129" s="82"/>
      <c r="K129" s="82"/>
      <c r="N129" s="83"/>
      <c r="O129" s="84"/>
      <c r="P129" s="84"/>
      <c r="Q129" s="84"/>
      <c r="R129" s="84"/>
      <c r="S129" s="84"/>
      <c r="T129" s="84"/>
    </row>
    <row r="130" spans="10:20" ht="30" x14ac:dyDescent="0.5">
      <c r="J130" s="82"/>
      <c r="K130" s="82"/>
      <c r="N130" s="83"/>
      <c r="O130" s="84"/>
      <c r="P130" s="84"/>
      <c r="Q130" s="84"/>
      <c r="R130" s="84"/>
      <c r="S130" s="84"/>
      <c r="T130" s="84"/>
    </row>
    <row r="131" spans="10:20" ht="30" x14ac:dyDescent="0.5">
      <c r="J131" s="82"/>
      <c r="K131" s="82"/>
      <c r="N131" s="83"/>
      <c r="O131" s="84"/>
      <c r="P131" s="84"/>
      <c r="Q131" s="84"/>
      <c r="R131" s="84"/>
      <c r="S131" s="84"/>
      <c r="T131" s="84"/>
    </row>
    <row r="132" spans="10:20" ht="30" x14ac:dyDescent="0.5">
      <c r="J132" s="82"/>
      <c r="K132" s="82"/>
      <c r="N132" s="83"/>
      <c r="O132" s="84"/>
      <c r="P132" s="84"/>
      <c r="Q132" s="84"/>
      <c r="R132" s="84"/>
      <c r="S132" s="84"/>
      <c r="T132" s="84"/>
    </row>
    <row r="133" spans="10:20" ht="30" x14ac:dyDescent="0.5">
      <c r="J133" s="82"/>
      <c r="K133" s="82"/>
      <c r="N133" s="83"/>
      <c r="O133" s="84"/>
      <c r="P133" s="84"/>
      <c r="Q133" s="84"/>
      <c r="R133" s="84"/>
      <c r="S133" s="84"/>
      <c r="T133" s="84"/>
    </row>
    <row r="134" spans="10:20" ht="30" x14ac:dyDescent="0.5">
      <c r="J134" s="82"/>
      <c r="K134" s="82"/>
      <c r="N134" s="83"/>
      <c r="O134" s="84"/>
      <c r="P134" s="84"/>
      <c r="Q134" s="84"/>
      <c r="R134" s="84"/>
      <c r="S134" s="84"/>
      <c r="T134" s="84"/>
    </row>
    <row r="135" spans="10:20" ht="30" x14ac:dyDescent="0.5">
      <c r="J135" s="82"/>
      <c r="K135" s="82"/>
      <c r="N135" s="83"/>
      <c r="O135" s="84"/>
      <c r="P135" s="84"/>
      <c r="Q135" s="84"/>
      <c r="R135" s="84"/>
      <c r="S135" s="84"/>
      <c r="T135" s="84"/>
    </row>
    <row r="136" spans="10:20" ht="30" x14ac:dyDescent="0.5">
      <c r="J136" s="82"/>
      <c r="K136" s="82"/>
      <c r="N136" s="83"/>
      <c r="O136" s="84"/>
      <c r="P136" s="84"/>
      <c r="Q136" s="84"/>
      <c r="R136" s="84"/>
      <c r="S136" s="84"/>
      <c r="T136" s="84"/>
    </row>
    <row r="137" spans="10:20" ht="30" x14ac:dyDescent="0.5">
      <c r="J137" s="82"/>
      <c r="K137" s="82"/>
      <c r="N137" s="83"/>
      <c r="O137" s="84"/>
      <c r="P137" s="84"/>
      <c r="Q137" s="84"/>
      <c r="R137" s="84"/>
      <c r="S137" s="84"/>
      <c r="T137" s="84"/>
    </row>
    <row r="138" spans="10:20" ht="30" x14ac:dyDescent="0.5">
      <c r="J138" s="82"/>
      <c r="K138" s="82"/>
      <c r="N138" s="83"/>
      <c r="O138" s="84"/>
      <c r="P138" s="84"/>
      <c r="Q138" s="84"/>
      <c r="R138" s="84"/>
      <c r="S138" s="84"/>
      <c r="T138" s="84"/>
    </row>
    <row r="139" spans="10:20" ht="30" x14ac:dyDescent="0.5">
      <c r="J139" s="82"/>
      <c r="K139" s="82"/>
      <c r="N139" s="83"/>
      <c r="O139" s="84"/>
      <c r="P139" s="84"/>
      <c r="Q139" s="84"/>
      <c r="R139" s="84"/>
      <c r="S139" s="84"/>
      <c r="T139" s="84"/>
    </row>
    <row r="140" spans="10:20" ht="30" x14ac:dyDescent="0.5">
      <c r="J140" s="82"/>
      <c r="K140" s="82"/>
      <c r="N140" s="83"/>
      <c r="O140" s="84"/>
      <c r="P140" s="84"/>
      <c r="Q140" s="84"/>
      <c r="R140" s="84"/>
      <c r="S140" s="84"/>
      <c r="T140" s="84"/>
    </row>
    <row r="141" spans="10:20" ht="30" x14ac:dyDescent="0.5">
      <c r="J141" s="82"/>
      <c r="K141" s="82"/>
      <c r="N141" s="83"/>
      <c r="O141" s="84"/>
      <c r="P141" s="84"/>
      <c r="Q141" s="84"/>
      <c r="R141" s="84"/>
      <c r="S141" s="84"/>
      <c r="T141" s="84"/>
    </row>
    <row r="142" spans="10:20" ht="30" x14ac:dyDescent="0.5">
      <c r="J142" s="82"/>
      <c r="K142" s="82"/>
      <c r="N142" s="83"/>
      <c r="O142" s="84"/>
      <c r="P142" s="84"/>
      <c r="Q142" s="84"/>
      <c r="R142" s="84"/>
      <c r="S142" s="84"/>
      <c r="T142" s="84"/>
    </row>
    <row r="143" spans="10:20" ht="30" x14ac:dyDescent="0.5">
      <c r="J143" s="82"/>
      <c r="K143" s="82"/>
      <c r="N143" s="83"/>
      <c r="O143" s="84"/>
      <c r="P143" s="84"/>
      <c r="Q143" s="84"/>
      <c r="R143" s="84"/>
      <c r="S143" s="84"/>
      <c r="T143" s="84"/>
    </row>
    <row r="144" spans="10:20" ht="30" x14ac:dyDescent="0.5">
      <c r="J144" s="82"/>
      <c r="K144" s="82"/>
      <c r="N144" s="83"/>
      <c r="O144" s="84"/>
      <c r="P144" s="84"/>
      <c r="Q144" s="84"/>
      <c r="R144" s="84"/>
      <c r="S144" s="84"/>
      <c r="T144" s="84"/>
    </row>
    <row r="145" spans="10:20" ht="30" x14ac:dyDescent="0.5">
      <c r="J145" s="82"/>
      <c r="K145" s="82"/>
      <c r="N145" s="83"/>
      <c r="O145" s="84"/>
      <c r="P145" s="84"/>
      <c r="Q145" s="84"/>
      <c r="R145" s="84"/>
      <c r="S145" s="84"/>
      <c r="T145" s="84"/>
    </row>
    <row r="146" spans="10:20" ht="30" x14ac:dyDescent="0.5">
      <c r="J146" s="82"/>
      <c r="K146" s="82"/>
      <c r="N146" s="83"/>
      <c r="O146" s="84"/>
      <c r="P146" s="84"/>
      <c r="Q146" s="84"/>
      <c r="R146" s="84"/>
      <c r="S146" s="84"/>
      <c r="T146" s="84"/>
    </row>
    <row r="147" spans="10:20" ht="30" x14ac:dyDescent="0.5">
      <c r="J147" s="82"/>
      <c r="K147" s="82"/>
      <c r="N147" s="83"/>
      <c r="O147" s="84"/>
      <c r="P147" s="84"/>
      <c r="Q147" s="84"/>
      <c r="R147" s="84"/>
      <c r="S147" s="84"/>
      <c r="T147" s="84"/>
    </row>
    <row r="148" spans="10:20" ht="30" x14ac:dyDescent="0.5">
      <c r="J148" s="82"/>
      <c r="K148" s="82"/>
      <c r="N148" s="83"/>
      <c r="O148" s="84"/>
      <c r="P148" s="84"/>
      <c r="Q148" s="84"/>
      <c r="R148" s="84"/>
      <c r="S148" s="84"/>
      <c r="T148" s="84"/>
    </row>
    <row r="149" spans="10:20" ht="30" x14ac:dyDescent="0.5">
      <c r="J149" s="82"/>
      <c r="K149" s="82"/>
      <c r="N149" s="83"/>
      <c r="O149" s="84"/>
      <c r="P149" s="84"/>
      <c r="Q149" s="84"/>
      <c r="R149" s="84"/>
      <c r="S149" s="84"/>
      <c r="T149" s="84"/>
    </row>
    <row r="150" spans="10:20" ht="30" x14ac:dyDescent="0.5">
      <c r="J150" s="82"/>
      <c r="K150" s="82"/>
      <c r="N150" s="83"/>
      <c r="O150" s="84"/>
      <c r="P150" s="84"/>
      <c r="Q150" s="84"/>
      <c r="R150" s="84"/>
      <c r="S150" s="84"/>
      <c r="T150" s="84"/>
    </row>
    <row r="151" spans="10:20" ht="30" x14ac:dyDescent="0.5">
      <c r="J151" s="82"/>
      <c r="K151" s="82"/>
      <c r="N151" s="83"/>
      <c r="O151" s="84"/>
      <c r="P151" s="84"/>
      <c r="Q151" s="84"/>
      <c r="R151" s="84"/>
      <c r="S151" s="84"/>
      <c r="T151" s="84"/>
    </row>
    <row r="152" spans="10:20" ht="30" x14ac:dyDescent="0.5">
      <c r="J152" s="82"/>
      <c r="K152" s="82"/>
      <c r="N152" s="83"/>
      <c r="O152" s="84"/>
      <c r="P152" s="84"/>
      <c r="Q152" s="84"/>
      <c r="R152" s="84"/>
      <c r="S152" s="84"/>
      <c r="T152" s="84"/>
    </row>
    <row r="153" spans="10:20" ht="30" x14ac:dyDescent="0.5">
      <c r="J153" s="82"/>
      <c r="K153" s="82"/>
      <c r="N153" s="83"/>
      <c r="O153" s="84"/>
      <c r="P153" s="84"/>
      <c r="Q153" s="84"/>
      <c r="R153" s="84"/>
      <c r="S153" s="84"/>
      <c r="T153" s="84"/>
    </row>
    <row r="154" spans="10:20" ht="30" x14ac:dyDescent="0.5">
      <c r="J154" s="82"/>
      <c r="K154" s="82"/>
      <c r="N154" s="83"/>
      <c r="O154" s="84"/>
      <c r="P154" s="84"/>
      <c r="Q154" s="84"/>
      <c r="R154" s="84"/>
      <c r="S154" s="84"/>
      <c r="T154" s="84"/>
    </row>
    <row r="155" spans="10:20" ht="30" x14ac:dyDescent="0.5">
      <c r="J155" s="82"/>
      <c r="K155" s="82"/>
      <c r="N155" s="83"/>
      <c r="O155" s="84"/>
      <c r="P155" s="84"/>
      <c r="Q155" s="84"/>
      <c r="R155" s="84"/>
      <c r="S155" s="84"/>
      <c r="T155" s="84"/>
    </row>
    <row r="156" spans="10:20" ht="30" x14ac:dyDescent="0.5">
      <c r="J156" s="82"/>
      <c r="K156" s="82"/>
      <c r="N156" s="83"/>
      <c r="O156" s="84"/>
      <c r="P156" s="84"/>
      <c r="Q156" s="84"/>
      <c r="R156" s="84"/>
      <c r="S156" s="84"/>
      <c r="T156" s="84"/>
    </row>
    <row r="157" spans="10:20" ht="30" x14ac:dyDescent="0.5">
      <c r="J157" s="82"/>
      <c r="K157" s="82"/>
      <c r="N157" s="83"/>
      <c r="O157" s="84"/>
      <c r="P157" s="84"/>
      <c r="Q157" s="84"/>
      <c r="R157" s="84"/>
      <c r="S157" s="84"/>
      <c r="T157" s="84"/>
    </row>
    <row r="158" spans="10:20" ht="30" x14ac:dyDescent="0.5">
      <c r="J158" s="82"/>
      <c r="K158" s="82"/>
      <c r="N158" s="83"/>
      <c r="O158" s="84"/>
      <c r="P158" s="84"/>
      <c r="Q158" s="84"/>
      <c r="R158" s="84"/>
      <c r="S158" s="84"/>
      <c r="T158" s="84"/>
    </row>
    <row r="159" spans="10:20" ht="30" x14ac:dyDescent="0.5">
      <c r="J159" s="82"/>
      <c r="K159" s="82"/>
      <c r="N159" s="83"/>
      <c r="O159" s="84"/>
      <c r="P159" s="84"/>
      <c r="Q159" s="84"/>
      <c r="R159" s="84"/>
      <c r="S159" s="84"/>
      <c r="T159" s="84"/>
    </row>
    <row r="160" spans="10:20" ht="30" x14ac:dyDescent="0.5">
      <c r="J160" s="82"/>
      <c r="K160" s="82"/>
      <c r="N160" s="83"/>
      <c r="O160" s="84"/>
      <c r="P160" s="84"/>
      <c r="Q160" s="84"/>
      <c r="R160" s="84"/>
      <c r="S160" s="84"/>
      <c r="T160" s="84"/>
    </row>
    <row r="161" spans="10:20" ht="30" x14ac:dyDescent="0.5">
      <c r="J161" s="82"/>
      <c r="K161" s="82"/>
      <c r="N161" s="83"/>
      <c r="O161" s="84"/>
      <c r="P161" s="84"/>
      <c r="Q161" s="84"/>
      <c r="R161" s="84"/>
      <c r="S161" s="84"/>
      <c r="T161" s="84"/>
    </row>
    <row r="162" spans="10:20" ht="30" x14ac:dyDescent="0.5">
      <c r="J162" s="82"/>
      <c r="K162" s="82"/>
      <c r="N162" s="83"/>
      <c r="O162" s="84"/>
      <c r="P162" s="84"/>
      <c r="Q162" s="84"/>
      <c r="R162" s="84"/>
      <c r="S162" s="84"/>
      <c r="T162" s="84"/>
    </row>
    <row r="163" spans="10:20" ht="30" x14ac:dyDescent="0.5">
      <c r="J163" s="82"/>
      <c r="K163" s="82"/>
      <c r="N163" s="83"/>
      <c r="O163" s="84"/>
      <c r="P163" s="84"/>
      <c r="Q163" s="84"/>
      <c r="R163" s="84"/>
      <c r="S163" s="84"/>
      <c r="T163" s="84"/>
    </row>
    <row r="164" spans="10:20" ht="30" x14ac:dyDescent="0.5">
      <c r="J164" s="82"/>
      <c r="K164" s="82"/>
      <c r="N164" s="83"/>
      <c r="O164" s="84"/>
      <c r="P164" s="84"/>
      <c r="Q164" s="84"/>
      <c r="R164" s="84"/>
      <c r="S164" s="84"/>
      <c r="T164" s="84"/>
    </row>
    <row r="165" spans="10:20" ht="30" x14ac:dyDescent="0.5">
      <c r="J165" s="82"/>
      <c r="K165" s="82"/>
      <c r="N165" s="83"/>
      <c r="O165" s="84"/>
      <c r="P165" s="84"/>
      <c r="Q165" s="84"/>
      <c r="R165" s="84"/>
      <c r="S165" s="84"/>
      <c r="T165" s="84"/>
    </row>
    <row r="166" spans="10:20" ht="30" x14ac:dyDescent="0.5">
      <c r="J166" s="82"/>
      <c r="K166" s="82"/>
      <c r="N166" s="83"/>
      <c r="O166" s="84"/>
      <c r="P166" s="84"/>
      <c r="Q166" s="84"/>
      <c r="R166" s="84"/>
      <c r="S166" s="84"/>
      <c r="T166" s="84"/>
    </row>
    <row r="167" spans="10:20" ht="30" x14ac:dyDescent="0.5">
      <c r="J167" s="82"/>
      <c r="K167" s="82"/>
      <c r="N167" s="83"/>
      <c r="O167" s="84"/>
      <c r="P167" s="84"/>
      <c r="Q167" s="84"/>
      <c r="R167" s="84"/>
      <c r="S167" s="84"/>
      <c r="T167" s="84"/>
    </row>
    <row r="168" spans="10:20" ht="30" x14ac:dyDescent="0.5">
      <c r="J168" s="82"/>
      <c r="K168" s="82"/>
      <c r="N168" s="83"/>
      <c r="O168" s="84"/>
      <c r="P168" s="84"/>
      <c r="Q168" s="84"/>
      <c r="R168" s="84"/>
      <c r="S168" s="84"/>
      <c r="T168" s="84"/>
    </row>
    <row r="169" spans="10:20" ht="30" x14ac:dyDescent="0.5">
      <c r="J169" s="82"/>
      <c r="K169" s="82"/>
      <c r="N169" s="83"/>
      <c r="O169" s="84"/>
      <c r="P169" s="84"/>
      <c r="Q169" s="84"/>
      <c r="R169" s="84"/>
      <c r="S169" s="84"/>
      <c r="T169" s="84"/>
    </row>
    <row r="170" spans="10:20" ht="30" x14ac:dyDescent="0.5">
      <c r="J170" s="82"/>
      <c r="K170" s="82"/>
      <c r="N170" s="83"/>
      <c r="O170" s="84"/>
      <c r="P170" s="84"/>
      <c r="Q170" s="84"/>
      <c r="R170" s="84"/>
      <c r="S170" s="84"/>
      <c r="T170" s="84"/>
    </row>
    <row r="171" spans="10:20" ht="30" x14ac:dyDescent="0.5">
      <c r="J171" s="82"/>
      <c r="K171" s="82"/>
      <c r="N171" s="83"/>
      <c r="O171" s="84"/>
      <c r="P171" s="84"/>
      <c r="Q171" s="84"/>
      <c r="R171" s="84"/>
      <c r="S171" s="84"/>
      <c r="T171" s="84"/>
    </row>
    <row r="172" spans="10:20" ht="30" x14ac:dyDescent="0.5">
      <c r="J172" s="82"/>
      <c r="K172" s="82"/>
      <c r="N172" s="83"/>
      <c r="O172" s="84"/>
      <c r="P172" s="84"/>
      <c r="Q172" s="84"/>
      <c r="R172" s="84"/>
      <c r="S172" s="84"/>
      <c r="T172" s="84"/>
    </row>
    <row r="173" spans="10:20" ht="30" x14ac:dyDescent="0.5">
      <c r="J173" s="82"/>
      <c r="K173" s="82"/>
      <c r="N173" s="83"/>
      <c r="O173" s="84"/>
      <c r="P173" s="84"/>
      <c r="Q173" s="84"/>
      <c r="R173" s="84"/>
      <c r="S173" s="84"/>
      <c r="T173" s="84"/>
    </row>
    <row r="174" spans="10:20" x14ac:dyDescent="0.4">
      <c r="N174" s="83"/>
      <c r="O174" s="84"/>
      <c r="P174" s="84"/>
      <c r="Q174" s="84"/>
      <c r="R174" s="84"/>
      <c r="S174" s="84"/>
      <c r="T174" s="84"/>
    </row>
    <row r="175" spans="10:20" x14ac:dyDescent="0.4">
      <c r="N175" s="83"/>
      <c r="O175" s="84"/>
      <c r="P175" s="84"/>
      <c r="Q175" s="84"/>
      <c r="R175" s="84"/>
      <c r="S175" s="84"/>
      <c r="T175" s="84"/>
    </row>
    <row r="176" spans="10:20" x14ac:dyDescent="0.4">
      <c r="N176" s="83"/>
      <c r="O176" s="84"/>
      <c r="P176" s="84"/>
      <c r="Q176" s="84"/>
      <c r="R176" s="84"/>
      <c r="S176" s="84"/>
      <c r="T176" s="84"/>
    </row>
    <row r="177" spans="14:20" x14ac:dyDescent="0.4">
      <c r="N177" s="83"/>
      <c r="O177" s="84"/>
      <c r="P177" s="84"/>
      <c r="Q177" s="84"/>
      <c r="R177" s="84"/>
      <c r="S177" s="84"/>
      <c r="T177" s="84"/>
    </row>
    <row r="178" spans="14:20" x14ac:dyDescent="0.4">
      <c r="N178" s="83"/>
      <c r="O178" s="84"/>
      <c r="P178" s="84"/>
      <c r="Q178" s="84"/>
      <c r="R178" s="84"/>
      <c r="S178" s="84"/>
      <c r="T178" s="84"/>
    </row>
    <row r="179" spans="14:20" x14ac:dyDescent="0.4">
      <c r="N179" s="83"/>
      <c r="O179" s="84"/>
      <c r="P179" s="84"/>
      <c r="Q179" s="84"/>
      <c r="R179" s="84"/>
      <c r="S179" s="84"/>
      <c r="T179" s="84"/>
    </row>
    <row r="180" spans="14:20" x14ac:dyDescent="0.4">
      <c r="N180" s="83"/>
      <c r="O180" s="84"/>
      <c r="P180" s="84"/>
      <c r="Q180" s="84"/>
      <c r="R180" s="84"/>
      <c r="S180" s="84"/>
      <c r="T180" s="84"/>
    </row>
    <row r="181" spans="14:20" x14ac:dyDescent="0.4">
      <c r="N181" s="83"/>
      <c r="O181" s="84"/>
      <c r="P181" s="84"/>
      <c r="Q181" s="84"/>
      <c r="R181" s="84"/>
      <c r="S181" s="84"/>
      <c r="T181" s="84"/>
    </row>
    <row r="182" spans="14:20" x14ac:dyDescent="0.4">
      <c r="N182" s="83"/>
      <c r="O182" s="84"/>
      <c r="P182" s="84"/>
      <c r="Q182" s="84"/>
      <c r="R182" s="84"/>
      <c r="S182" s="84"/>
      <c r="T182" s="84"/>
    </row>
    <row r="183" spans="14:20" x14ac:dyDescent="0.4">
      <c r="N183" s="83"/>
      <c r="O183" s="84"/>
      <c r="P183" s="84"/>
      <c r="Q183" s="84"/>
      <c r="R183" s="84"/>
      <c r="S183" s="84"/>
      <c r="T183" s="84"/>
    </row>
    <row r="184" spans="14:20" x14ac:dyDescent="0.4">
      <c r="N184" s="83"/>
      <c r="O184" s="84"/>
      <c r="P184" s="84"/>
      <c r="Q184" s="84"/>
      <c r="R184" s="84"/>
      <c r="S184" s="84"/>
      <c r="T184" s="84"/>
    </row>
    <row r="185" spans="14:20" x14ac:dyDescent="0.4">
      <c r="N185" s="83"/>
      <c r="O185" s="84"/>
      <c r="P185" s="84"/>
      <c r="Q185" s="84"/>
      <c r="R185" s="84"/>
      <c r="S185" s="84"/>
      <c r="T185" s="84"/>
    </row>
    <row r="186" spans="14:20" x14ac:dyDescent="0.4">
      <c r="N186" s="83"/>
      <c r="O186" s="84"/>
      <c r="P186" s="84"/>
      <c r="Q186" s="84"/>
      <c r="R186" s="84"/>
      <c r="S186" s="84"/>
      <c r="T186" s="84"/>
    </row>
    <row r="187" spans="14:20" x14ac:dyDescent="0.4">
      <c r="N187" s="83"/>
      <c r="O187" s="84"/>
      <c r="P187" s="84"/>
      <c r="Q187" s="84"/>
      <c r="R187" s="84"/>
      <c r="S187" s="84"/>
      <c r="T187" s="84"/>
    </row>
    <row r="188" spans="14:20" x14ac:dyDescent="0.4">
      <c r="N188" s="83"/>
      <c r="O188" s="84"/>
      <c r="P188" s="84"/>
      <c r="Q188" s="84"/>
      <c r="R188" s="84"/>
      <c r="S188" s="84"/>
      <c r="T188" s="84"/>
    </row>
    <row r="189" spans="14:20" x14ac:dyDescent="0.4">
      <c r="N189" s="83"/>
      <c r="O189" s="84"/>
      <c r="P189" s="84"/>
      <c r="Q189" s="84"/>
      <c r="R189" s="84"/>
      <c r="S189" s="84"/>
      <c r="T189" s="84"/>
    </row>
    <row r="190" spans="14:20" x14ac:dyDescent="0.4">
      <c r="N190" s="83"/>
      <c r="O190" s="84"/>
      <c r="P190" s="84"/>
      <c r="Q190" s="84"/>
      <c r="R190" s="84"/>
      <c r="S190" s="84"/>
      <c r="T190" s="84"/>
    </row>
    <row r="191" spans="14:20" x14ac:dyDescent="0.4">
      <c r="N191" s="83"/>
      <c r="O191" s="84"/>
      <c r="P191" s="84"/>
      <c r="Q191" s="84"/>
      <c r="R191" s="84"/>
      <c r="S191" s="84"/>
      <c r="T191" s="84"/>
    </row>
    <row r="192" spans="14:20" x14ac:dyDescent="0.4">
      <c r="N192" s="83"/>
      <c r="O192" s="84"/>
      <c r="P192" s="84"/>
      <c r="Q192" s="84"/>
      <c r="R192" s="84"/>
      <c r="S192" s="84"/>
      <c r="T192" s="84"/>
    </row>
    <row r="193" spans="14:20" x14ac:dyDescent="0.4">
      <c r="N193" s="83"/>
      <c r="O193" s="84"/>
      <c r="P193" s="84"/>
      <c r="Q193" s="84"/>
      <c r="R193" s="84"/>
      <c r="S193" s="84"/>
      <c r="T193" s="84"/>
    </row>
    <row r="194" spans="14:20" x14ac:dyDescent="0.4">
      <c r="N194" s="83"/>
      <c r="O194" s="84"/>
      <c r="P194" s="84"/>
      <c r="Q194" s="84"/>
      <c r="R194" s="84"/>
      <c r="S194" s="84"/>
      <c r="T194" s="84"/>
    </row>
    <row r="195" spans="14:20" x14ac:dyDescent="0.4">
      <c r="N195" s="83"/>
      <c r="O195" s="84"/>
      <c r="P195" s="84"/>
      <c r="Q195" s="84"/>
      <c r="R195" s="84"/>
      <c r="S195" s="84"/>
      <c r="T195" s="84"/>
    </row>
    <row r="196" spans="14:20" x14ac:dyDescent="0.4">
      <c r="N196" s="83"/>
      <c r="O196" s="84"/>
      <c r="P196" s="84"/>
      <c r="Q196" s="84"/>
      <c r="R196" s="84"/>
      <c r="S196" s="84"/>
      <c r="T196" s="84"/>
    </row>
    <row r="197" spans="14:20" x14ac:dyDescent="0.4">
      <c r="N197" s="83"/>
      <c r="O197" s="84"/>
      <c r="P197" s="84"/>
      <c r="Q197" s="84"/>
      <c r="R197" s="84"/>
      <c r="S197" s="84"/>
      <c r="T197" s="84"/>
    </row>
    <row r="198" spans="14:20" x14ac:dyDescent="0.4">
      <c r="N198" s="83"/>
      <c r="O198" s="84"/>
      <c r="P198" s="84"/>
      <c r="Q198" s="84"/>
      <c r="R198" s="84"/>
      <c r="S198" s="84"/>
      <c r="T198" s="84"/>
    </row>
    <row r="199" spans="14:20" x14ac:dyDescent="0.4">
      <c r="N199" s="83"/>
      <c r="O199" s="84"/>
      <c r="P199" s="84"/>
      <c r="Q199" s="84"/>
      <c r="R199" s="84"/>
      <c r="S199" s="84"/>
      <c r="T199" s="84"/>
    </row>
    <row r="200" spans="14:20" x14ac:dyDescent="0.4">
      <c r="N200" s="83"/>
      <c r="O200" s="84"/>
      <c r="P200" s="84"/>
      <c r="Q200" s="84"/>
      <c r="R200" s="84"/>
      <c r="S200" s="84"/>
      <c r="T200" s="84"/>
    </row>
    <row r="201" spans="14:20" x14ac:dyDescent="0.4">
      <c r="N201" s="83"/>
      <c r="O201" s="84"/>
      <c r="P201" s="84"/>
      <c r="Q201" s="84"/>
      <c r="R201" s="84"/>
      <c r="S201" s="84"/>
      <c r="T201" s="84"/>
    </row>
    <row r="202" spans="14:20" x14ac:dyDescent="0.4">
      <c r="N202" s="83"/>
      <c r="O202" s="84"/>
      <c r="P202" s="84"/>
      <c r="Q202" s="84"/>
      <c r="R202" s="84"/>
      <c r="S202" s="84"/>
      <c r="T202" s="84"/>
    </row>
    <row r="203" spans="14:20" x14ac:dyDescent="0.4">
      <c r="N203" s="83"/>
      <c r="O203" s="84"/>
      <c r="P203" s="84"/>
      <c r="Q203" s="84"/>
      <c r="R203" s="84"/>
      <c r="S203" s="84"/>
      <c r="T203" s="84"/>
    </row>
    <row r="204" spans="14:20" x14ac:dyDescent="0.4">
      <c r="N204" s="83"/>
      <c r="O204" s="84"/>
      <c r="P204" s="84"/>
      <c r="Q204" s="84"/>
      <c r="R204" s="84"/>
      <c r="S204" s="84"/>
      <c r="T204" s="84"/>
    </row>
    <row r="205" spans="14:20" x14ac:dyDescent="0.4">
      <c r="N205" s="83"/>
      <c r="O205" s="84"/>
      <c r="P205" s="84"/>
      <c r="Q205" s="84"/>
      <c r="R205" s="84"/>
      <c r="S205" s="84"/>
      <c r="T205" s="84"/>
    </row>
    <row r="206" spans="14:20" x14ac:dyDescent="0.4">
      <c r="N206" s="83"/>
      <c r="O206" s="84"/>
      <c r="P206" s="84"/>
      <c r="Q206" s="84"/>
      <c r="R206" s="84"/>
      <c r="S206" s="84"/>
      <c r="T206" s="84"/>
    </row>
    <row r="207" spans="14:20" x14ac:dyDescent="0.4">
      <c r="N207" s="83"/>
      <c r="O207" s="84"/>
      <c r="P207" s="84"/>
      <c r="Q207" s="84"/>
      <c r="R207" s="84"/>
      <c r="S207" s="84"/>
      <c r="T207" s="84"/>
    </row>
    <row r="208" spans="14:20" x14ac:dyDescent="0.4">
      <c r="N208" s="83"/>
      <c r="O208" s="84"/>
      <c r="P208" s="84"/>
      <c r="Q208" s="84"/>
      <c r="R208" s="84"/>
      <c r="S208" s="84"/>
      <c r="T208" s="84"/>
    </row>
    <row r="209" spans="14:20" x14ac:dyDescent="0.4">
      <c r="N209" s="83"/>
      <c r="O209" s="84"/>
      <c r="P209" s="84"/>
      <c r="Q209" s="84"/>
      <c r="R209" s="84"/>
      <c r="S209" s="84"/>
      <c r="T209" s="84"/>
    </row>
    <row r="210" spans="14:20" x14ac:dyDescent="0.4">
      <c r="N210" s="83"/>
      <c r="O210" s="84"/>
      <c r="P210" s="84"/>
      <c r="Q210" s="84"/>
      <c r="R210" s="84"/>
      <c r="S210" s="84"/>
      <c r="T210" s="84"/>
    </row>
    <row r="211" spans="14:20" x14ac:dyDescent="0.4">
      <c r="N211" s="83"/>
      <c r="O211" s="84"/>
      <c r="P211" s="84"/>
      <c r="Q211" s="84"/>
      <c r="R211" s="84"/>
      <c r="S211" s="84"/>
      <c r="T211" s="84"/>
    </row>
    <row r="212" spans="14:20" x14ac:dyDescent="0.4">
      <c r="N212" s="83"/>
      <c r="O212" s="84"/>
      <c r="P212" s="84"/>
      <c r="Q212" s="84"/>
      <c r="R212" s="84"/>
      <c r="S212" s="84"/>
      <c r="T212" s="84"/>
    </row>
    <row r="213" spans="14:20" x14ac:dyDescent="0.4">
      <c r="N213" s="83"/>
      <c r="O213" s="84"/>
      <c r="P213" s="84"/>
      <c r="Q213" s="84"/>
      <c r="R213" s="84"/>
      <c r="S213" s="84"/>
      <c r="T213" s="84"/>
    </row>
    <row r="214" spans="14:20" x14ac:dyDescent="0.4">
      <c r="N214" s="83"/>
      <c r="O214" s="84"/>
      <c r="P214" s="84"/>
      <c r="Q214" s="84"/>
      <c r="R214" s="84"/>
      <c r="S214" s="84"/>
      <c r="T214" s="84"/>
    </row>
  </sheetData>
  <mergeCells count="26">
    <mergeCell ref="H1:L1"/>
    <mergeCell ref="H2:H3"/>
    <mergeCell ref="C4:D4"/>
    <mergeCell ref="E4:H4"/>
    <mergeCell ref="C5:D5"/>
    <mergeCell ref="E5:H5"/>
    <mergeCell ref="I5:J5"/>
    <mergeCell ref="K29:L29"/>
    <mergeCell ref="G30:I30"/>
    <mergeCell ref="G7:J8"/>
    <mergeCell ref="K7:K8"/>
    <mergeCell ref="L7:L8"/>
    <mergeCell ref="O7:S7"/>
    <mergeCell ref="G15:J16"/>
    <mergeCell ref="K15:K16"/>
    <mergeCell ref="L15:L16"/>
    <mergeCell ref="K30:L30"/>
    <mergeCell ref="A31:L31"/>
    <mergeCell ref="A22:B23"/>
    <mergeCell ref="G22:J23"/>
    <mergeCell ref="K22:K23"/>
    <mergeCell ref="L22:L23"/>
    <mergeCell ref="A28:B30"/>
    <mergeCell ref="C28:D28"/>
    <mergeCell ref="K28:L28"/>
    <mergeCell ref="G29:I29"/>
  </mergeCells>
  <conditionalFormatting sqref="E4:H6 K3:K4 G28 G29:I29">
    <cfRule type="cellIs" dxfId="149" priority="3" stopIfTrue="1" operator="equal">
      <formula>0</formula>
    </cfRule>
  </conditionalFormatting>
  <conditionalFormatting sqref="A17:A21 A24:A27 A9:A14">
    <cfRule type="cellIs" dxfId="148" priority="4" stopIfTrue="1" operator="greaterThan">
      <formula>0</formula>
    </cfRule>
  </conditionalFormatting>
  <conditionalFormatting sqref="T9 T24">
    <cfRule type="expression" dxfId="147" priority="5" stopIfTrue="1">
      <formula>S10&lt;&gt;T9</formula>
    </cfRule>
  </conditionalFormatting>
  <conditionalFormatting sqref="S10">
    <cfRule type="expression" dxfId="146" priority="6" stopIfTrue="1">
      <formula>$S$10&lt;&gt;$T$9</formula>
    </cfRule>
  </conditionalFormatting>
  <conditionalFormatting sqref="S11 U9">
    <cfRule type="expression" dxfId="145" priority="7" stopIfTrue="1">
      <formula>$U$9&lt;&gt;$S$11</formula>
    </cfRule>
  </conditionalFormatting>
  <conditionalFormatting sqref="V9 S12:S14">
    <cfRule type="expression" dxfId="144" priority="8" stopIfTrue="1">
      <formula>$V$9&lt;&gt;$S$12</formula>
    </cfRule>
  </conditionalFormatting>
  <conditionalFormatting sqref="T11 U10">
    <cfRule type="expression" dxfId="143" priority="9" stopIfTrue="1">
      <formula>$U$10&lt;&gt;$T$11</formula>
    </cfRule>
  </conditionalFormatting>
  <conditionalFormatting sqref="V10 T12:T14">
    <cfRule type="expression" dxfId="142" priority="10" stopIfTrue="1">
      <formula>$V$10&lt;&gt;$T$12</formula>
    </cfRule>
  </conditionalFormatting>
  <conditionalFormatting sqref="V11 U12:U14">
    <cfRule type="expression" dxfId="141" priority="11" stopIfTrue="1">
      <formula>$V$11&lt;&gt;$U$12</formula>
    </cfRule>
  </conditionalFormatting>
  <conditionalFormatting sqref="T17 S18">
    <cfRule type="expression" dxfId="140" priority="12" stopIfTrue="1">
      <formula>$S$18&lt;&gt;$T$17</formula>
    </cfRule>
  </conditionalFormatting>
  <conditionalFormatting sqref="U17 S19">
    <cfRule type="expression" dxfId="139" priority="13" stopIfTrue="1">
      <formula>$U$17&lt;&gt;$S$19</formula>
    </cfRule>
  </conditionalFormatting>
  <conditionalFormatting sqref="V17 S20:S21">
    <cfRule type="expression" dxfId="138" priority="14" stopIfTrue="1">
      <formula>$V$17&lt;&gt;$S$20</formula>
    </cfRule>
  </conditionalFormatting>
  <conditionalFormatting sqref="U18 T19">
    <cfRule type="expression" dxfId="137" priority="15" stopIfTrue="1">
      <formula>$U$18&lt;&gt;$T$19</formula>
    </cfRule>
  </conditionalFormatting>
  <conditionalFormatting sqref="V18 T20:T21">
    <cfRule type="expression" dxfId="136" priority="16" stopIfTrue="1">
      <formula>$V$18&lt;&gt;$T$20</formula>
    </cfRule>
  </conditionalFormatting>
  <conditionalFormatting sqref="V19 U20:U21">
    <cfRule type="expression" dxfId="135" priority="17" stopIfTrue="1">
      <formula>$V$19&lt;&gt;$U$20</formula>
    </cfRule>
  </conditionalFormatting>
  <conditionalFormatting sqref="U24 S26">
    <cfRule type="expression" dxfId="134" priority="18" stopIfTrue="1">
      <formula>$U$24&lt;&gt;$S$26</formula>
    </cfRule>
  </conditionalFormatting>
  <conditionalFormatting sqref="V24 S27">
    <cfRule type="expression" dxfId="133" priority="19" stopIfTrue="1">
      <formula>$V$24&lt;&gt;$S$27</formula>
    </cfRule>
  </conditionalFormatting>
  <conditionalFormatting sqref="S25">
    <cfRule type="expression" dxfId="132" priority="20" stopIfTrue="1">
      <formula>T24&lt;&gt;S25</formula>
    </cfRule>
  </conditionalFormatting>
  <conditionalFormatting sqref="U25 T26">
    <cfRule type="expression" dxfId="131" priority="21" stopIfTrue="1">
      <formula>$U$25&lt;&gt;$T$26</formula>
    </cfRule>
  </conditionalFormatting>
  <conditionalFormatting sqref="V25 T27">
    <cfRule type="expression" dxfId="130" priority="22" stopIfTrue="1">
      <formula>$V$25&lt;&gt;$T$27</formula>
    </cfRule>
  </conditionalFormatting>
  <conditionalFormatting sqref="V26 U27">
    <cfRule type="expression" dxfId="129" priority="23" stopIfTrue="1">
      <formula>$V$26&lt;&gt;$U$27</formula>
    </cfRule>
  </conditionalFormatting>
  <conditionalFormatting sqref="F10">
    <cfRule type="expression" dxfId="128" priority="1" stopIfTrue="1">
      <formula>$T31&gt;=1</formula>
    </cfRule>
  </conditionalFormatting>
  <conditionalFormatting sqref="F10">
    <cfRule type="expression" dxfId="127" priority="2" stopIfTrue="1">
      <formula>$R31&gt;=1</formula>
    </cfRule>
  </conditionalFormatting>
  <printOptions horizontalCentered="1" gridLinesSet="0"/>
  <pageMargins left="0.15748031496062992" right="0.15748031496062992" top="1.0236220472440944" bottom="0.19685039370078741" header="7.874015748031496E-2" footer="0.47244094488188981"/>
  <pageSetup paperSize="9" scale="39" orientation="portrait" horizontalDpi="1200" verticalDpi="12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28CF4-3753-4E5C-992C-4E3459425A19}">
  <sheetPr codeName="List17"/>
  <dimension ref="A1:IU214"/>
  <sheetViews>
    <sheetView showGridLines="0" showZeros="0" showWhiteSpace="0" topLeftCell="A19" zoomScale="50" zoomScaleNormal="50" workbookViewId="0">
      <selection activeCell="L27" sqref="L27"/>
    </sheetView>
  </sheetViews>
  <sheetFormatPr defaultColWidth="15.33203125" defaultRowHeight="21" x14ac:dyDescent="0.4"/>
  <cols>
    <col min="1" max="1" width="10.44140625" style="80" customWidth="1"/>
    <col min="2" max="2" width="5.5546875" style="80" customWidth="1"/>
    <col min="3" max="3" width="18.88671875" style="80" customWidth="1"/>
    <col min="4" max="4" width="46.44140625" style="80" customWidth="1"/>
    <col min="5" max="5" width="31.6640625" style="80" customWidth="1"/>
    <col min="6" max="6" width="21.5546875" style="80" customWidth="1"/>
    <col min="7" max="11" width="18.5546875" style="80" customWidth="1"/>
    <col min="12" max="12" width="18.88671875" style="80" customWidth="1"/>
    <col min="13" max="13" width="4.109375" style="81" customWidth="1"/>
    <col min="14" max="14" width="14.5546875" style="5" customWidth="1"/>
    <col min="15" max="15" width="11.109375" style="74" hidden="1" customWidth="1"/>
    <col min="16" max="16" width="24.88671875" style="74" hidden="1" customWidth="1"/>
    <col min="17" max="17" width="18.88671875" style="74" hidden="1" customWidth="1"/>
    <col min="18" max="24" width="14.5546875" style="74" hidden="1" customWidth="1"/>
    <col min="25" max="25" width="24.44140625" style="74" hidden="1" customWidth="1"/>
    <col min="26" max="26" width="20.44140625" style="74" hidden="1" customWidth="1"/>
    <col min="27" max="32" width="15.33203125" style="74" hidden="1" customWidth="1"/>
    <col min="33" max="204" width="15.33203125" style="5" customWidth="1"/>
    <col min="205" max="205" width="3.109375" style="5" customWidth="1"/>
    <col min="206" max="16384" width="15.33203125" style="5"/>
  </cols>
  <sheetData>
    <row r="1" spans="1:255" ht="45.75" customHeight="1" x14ac:dyDescent="0.75">
      <c r="A1" s="1"/>
      <c r="B1" s="1"/>
      <c r="C1" s="1"/>
      <c r="D1" s="1"/>
      <c r="E1" s="1"/>
      <c r="F1" s="1"/>
      <c r="G1" s="1"/>
      <c r="H1" s="427" t="s">
        <v>0</v>
      </c>
      <c r="I1" s="427"/>
      <c r="J1" s="427"/>
      <c r="K1" s="427"/>
      <c r="L1" s="427"/>
      <c r="M1" s="2"/>
      <c r="N1" s="3"/>
      <c r="O1" s="4"/>
      <c r="P1" s="4"/>
      <c r="Q1" s="4"/>
      <c r="R1" s="4"/>
      <c r="S1" s="4"/>
      <c r="T1" s="4"/>
      <c r="U1" s="4"/>
      <c r="V1" s="4"/>
      <c r="W1" s="4"/>
      <c r="X1" s="4"/>
      <c r="Y1" s="4"/>
      <c r="Z1" s="4"/>
      <c r="AA1" s="4"/>
      <c r="AB1" s="4"/>
      <c r="AC1" s="4"/>
      <c r="AD1" s="4"/>
      <c r="AE1" s="4"/>
      <c r="AF1" s="4"/>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ht="50.1" customHeight="1" x14ac:dyDescent="0.75">
      <c r="A2" s="1"/>
      <c r="B2" s="1"/>
      <c r="C2" s="1"/>
      <c r="D2" s="1"/>
      <c r="E2" s="1"/>
      <c r="F2" s="1"/>
      <c r="G2" s="1"/>
      <c r="H2" s="428"/>
      <c r="I2" s="7" t="s">
        <v>1</v>
      </c>
      <c r="J2" s="7"/>
      <c r="K2" s="8">
        <v>1</v>
      </c>
      <c r="L2" s="9"/>
      <c r="M2" s="2"/>
      <c r="N2" s="3"/>
      <c r="O2" s="10" t="str">
        <f>'[1]vnos podatkov'!$A$6</f>
        <v>OP 8-11 - MIDI TENIS</v>
      </c>
      <c r="P2" s="11"/>
      <c r="Q2" s="11"/>
      <c r="R2" s="4"/>
      <c r="S2" s="4"/>
      <c r="T2" s="4"/>
      <c r="U2" s="4"/>
      <c r="V2" s="4"/>
      <c r="W2" s="4"/>
      <c r="X2" s="4"/>
      <c r="Y2" s="4"/>
      <c r="Z2" s="4"/>
      <c r="AA2" s="4"/>
      <c r="AB2" s="4"/>
      <c r="AC2" s="4"/>
      <c r="AD2" s="4"/>
      <c r="AE2" s="4"/>
      <c r="AF2" s="4"/>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row>
    <row r="3" spans="1:255" ht="50.1" customHeight="1" x14ac:dyDescent="0.55000000000000004">
      <c r="A3" s="1"/>
      <c r="B3" s="1"/>
      <c r="C3" s="1"/>
      <c r="D3" s="1"/>
      <c r="E3" s="1"/>
      <c r="F3" s="1"/>
      <c r="G3" s="1"/>
      <c r="H3" s="428"/>
      <c r="I3" s="12" t="s">
        <v>2</v>
      </c>
      <c r="J3" s="12"/>
      <c r="K3" s="13"/>
      <c r="L3" s="8">
        <f>'[1]vnos podatkov'!$B$8</f>
        <v>0</v>
      </c>
      <c r="M3" s="2"/>
      <c r="N3" s="3"/>
      <c r="O3" s="14">
        <f>'[1]vnos podatkov'!$A$8</f>
        <v>0</v>
      </c>
      <c r="P3" s="14">
        <f>'[1]vnos podatkov'!$B$8</f>
        <v>0</v>
      </c>
      <c r="Q3" s="14">
        <f>'[1]vnos podatkov'!$A$10</f>
        <v>46095</v>
      </c>
      <c r="R3" s="4"/>
      <c r="S3" s="4"/>
      <c r="T3" s="4"/>
      <c r="U3" s="4"/>
      <c r="V3" s="4"/>
      <c r="W3" s="4"/>
      <c r="X3" s="4"/>
      <c r="Y3" s="4"/>
      <c r="Z3" s="4"/>
      <c r="AA3" s="4"/>
      <c r="AB3" s="4"/>
      <c r="AC3" s="4"/>
      <c r="AD3" s="4"/>
      <c r="AE3" s="4"/>
      <c r="AF3" s="4"/>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row>
    <row r="4" spans="1:255" ht="50.1" customHeight="1" x14ac:dyDescent="0.75">
      <c r="A4" s="1"/>
      <c r="B4" s="1"/>
      <c r="C4" s="429" t="s">
        <v>3</v>
      </c>
      <c r="D4" s="429"/>
      <c r="E4" s="430" t="s">
        <v>4</v>
      </c>
      <c r="F4" s="430">
        <f>'[1]vnos podatkov'!$C$10</f>
        <v>0</v>
      </c>
      <c r="G4" s="431">
        <f>'[1]vnos podatkov'!$C$10</f>
        <v>0</v>
      </c>
      <c r="H4" s="431">
        <f>'[1]vnos podatkov'!$C$10</f>
        <v>0</v>
      </c>
      <c r="I4" s="17" t="s">
        <v>5</v>
      </c>
      <c r="J4" s="18"/>
      <c r="K4" s="19"/>
      <c r="L4" s="20"/>
      <c r="M4" s="2"/>
      <c r="N4" s="3"/>
      <c r="O4" s="4"/>
      <c r="P4" s="4"/>
      <c r="Q4" s="4"/>
      <c r="R4" s="4"/>
      <c r="S4" s="4"/>
      <c r="T4" s="4"/>
      <c r="U4" s="4"/>
      <c r="V4" s="4"/>
      <c r="W4" s="4"/>
      <c r="X4" s="4"/>
      <c r="Y4" s="4"/>
      <c r="Z4" s="4"/>
      <c r="AA4" s="4"/>
      <c r="AB4" s="4"/>
      <c r="AC4" s="4"/>
      <c r="AD4" s="4"/>
      <c r="AE4" s="4"/>
      <c r="AF4" s="4"/>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row>
    <row r="5" spans="1:255" ht="50.1" customHeight="1" x14ac:dyDescent="0.75">
      <c r="A5" s="1"/>
      <c r="B5" s="1"/>
      <c r="C5" s="429" t="s">
        <v>6</v>
      </c>
      <c r="D5" s="429"/>
      <c r="E5" s="430" t="str">
        <f>'[1]vnos podatkov'!$A$6</f>
        <v>OP 8-11 - MIDI TENIS</v>
      </c>
      <c r="F5" s="430"/>
      <c r="G5" s="431"/>
      <c r="H5" s="431"/>
      <c r="I5" s="432" t="s">
        <v>7</v>
      </c>
      <c r="J5" s="432"/>
      <c r="K5" s="21"/>
      <c r="L5" s="9"/>
      <c r="M5" s="2"/>
      <c r="N5" s="3"/>
      <c r="O5" s="4"/>
      <c r="P5" s="4"/>
      <c r="Q5" s="4"/>
      <c r="R5" s="4"/>
      <c r="S5" s="4"/>
      <c r="T5" s="4"/>
      <c r="U5" s="4"/>
      <c r="V5" s="4"/>
      <c r="W5" s="4"/>
      <c r="X5" s="4"/>
      <c r="Y5" s="4"/>
      <c r="Z5" s="4"/>
      <c r="AA5" s="4"/>
      <c r="AB5" s="4"/>
      <c r="AC5" s="4"/>
      <c r="AD5" s="4"/>
      <c r="AE5" s="4"/>
      <c r="AF5" s="4"/>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row>
    <row r="6" spans="1:255" ht="50.1" customHeight="1" thickBot="1" x14ac:dyDescent="0.8">
      <c r="A6" s="1"/>
      <c r="B6" s="1"/>
      <c r="C6" s="15"/>
      <c r="D6" s="15"/>
      <c r="E6" s="16"/>
      <c r="F6" s="16"/>
      <c r="G6" s="16"/>
      <c r="H6" s="16"/>
      <c r="I6" s="17"/>
      <c r="J6" s="17"/>
      <c r="K6" s="21"/>
      <c r="L6" s="9"/>
      <c r="M6" s="2"/>
      <c r="N6" s="3"/>
      <c r="O6" s="4"/>
      <c r="P6" s="4"/>
      <c r="Q6" s="4"/>
      <c r="R6" s="4"/>
      <c r="S6" s="4"/>
      <c r="T6" s="4"/>
      <c r="U6" s="4"/>
      <c r="V6" s="4"/>
      <c r="W6" s="4"/>
      <c r="X6" s="4"/>
      <c r="Y6" s="4"/>
      <c r="Z6" s="4"/>
      <c r="AA6" s="4"/>
      <c r="AB6" s="4"/>
      <c r="AC6" s="4"/>
      <c r="AD6" s="4"/>
      <c r="AE6" s="4"/>
      <c r="AF6" s="4"/>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row>
    <row r="7" spans="1:255" s="28" customFormat="1" ht="45" customHeight="1" thickBot="1" x14ac:dyDescent="0.85">
      <c r="A7" s="1"/>
      <c r="B7" s="1"/>
      <c r="C7" s="22" t="s">
        <v>8</v>
      </c>
      <c r="D7" s="23"/>
      <c r="E7" s="24"/>
      <c r="F7" s="25"/>
      <c r="G7" s="419"/>
      <c r="H7" s="419"/>
      <c r="I7" s="419"/>
      <c r="J7" s="419"/>
      <c r="K7" s="420" t="s">
        <v>9</v>
      </c>
      <c r="L7" s="420" t="s">
        <v>10</v>
      </c>
      <c r="M7" s="2"/>
      <c r="N7" s="27"/>
      <c r="O7" s="424" t="s">
        <v>11</v>
      </c>
      <c r="P7" s="425"/>
      <c r="Q7" s="425"/>
      <c r="R7" s="425"/>
      <c r="S7" s="426"/>
      <c r="T7" s="14"/>
      <c r="U7" s="14"/>
      <c r="V7" s="14"/>
      <c r="W7" s="14"/>
      <c r="X7" s="14"/>
      <c r="Y7" s="14"/>
      <c r="Z7" s="14"/>
      <c r="AA7" s="14"/>
      <c r="AB7" s="14"/>
      <c r="AC7" s="14"/>
      <c r="AD7" s="14"/>
      <c r="AE7" s="14"/>
      <c r="AF7" s="14"/>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S7" s="27"/>
      <c r="IT7" s="27"/>
      <c r="IU7" s="27"/>
    </row>
    <row r="8" spans="1:255" s="34" customFormat="1" ht="40.5" customHeight="1" x14ac:dyDescent="0.55000000000000004">
      <c r="A8" s="1"/>
      <c r="B8" s="1"/>
      <c r="C8" s="29" t="s">
        <v>12</v>
      </c>
      <c r="D8" s="29" t="s">
        <v>13</v>
      </c>
      <c r="E8" s="29" t="s">
        <v>14</v>
      </c>
      <c r="F8" s="29" t="s">
        <v>15</v>
      </c>
      <c r="G8" s="419"/>
      <c r="H8" s="419"/>
      <c r="I8" s="419"/>
      <c r="J8" s="419"/>
      <c r="K8" s="420"/>
      <c r="L8" s="420"/>
      <c r="M8" s="2"/>
      <c r="N8" s="30"/>
      <c r="O8" s="31" t="s">
        <v>12</v>
      </c>
      <c r="P8" s="31" t="s">
        <v>13</v>
      </c>
      <c r="Q8" s="31" t="s">
        <v>14</v>
      </c>
      <c r="R8" s="31" t="s">
        <v>15</v>
      </c>
      <c r="S8" s="32"/>
      <c r="T8" s="32"/>
      <c r="U8" s="32"/>
      <c r="V8" s="32"/>
      <c r="W8" s="31"/>
      <c r="X8" s="31" t="s">
        <v>12</v>
      </c>
      <c r="Y8" s="31" t="s">
        <v>13</v>
      </c>
      <c r="Z8" s="31" t="s">
        <v>14</v>
      </c>
      <c r="AA8" s="31" t="s">
        <v>15</v>
      </c>
      <c r="AB8" s="31"/>
      <c r="AC8" s="31"/>
      <c r="AD8" s="31"/>
      <c r="AE8" s="31"/>
      <c r="AF8" s="33" t="s">
        <v>16</v>
      </c>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row>
    <row r="9" spans="1:255" ht="72" customHeight="1" x14ac:dyDescent="0.5">
      <c r="A9" s="35">
        <v>1</v>
      </c>
      <c r="B9" s="36">
        <v>1</v>
      </c>
      <c r="C9" s="37" t="str">
        <f>UPPER(IF($A9="","",VLOOKUP($A9,'[1]m round robin žrebna lista'!$A$7:$R$128,2)))</f>
        <v/>
      </c>
      <c r="D9" s="38" t="str">
        <f>UPPER(IF($A9="","",VLOOKUP($A9,'[1]m round robin žrebna lista'!$A$7:$R$128,3)))</f>
        <v>JELEN</v>
      </c>
      <c r="E9" s="38" t="str">
        <f>PROPER(IF($A9="","",VLOOKUP($A9,'[1]m round robin žrebna lista'!$A$7:$R$128,4)))</f>
        <v>Gal</v>
      </c>
      <c r="F9" s="39" t="str">
        <f>UPPER(IF($A9="","",VLOOKUP($A9,'[1]m round robin žrebna lista'!$A$7:$R$128,5)))</f>
        <v>TRBOV</v>
      </c>
      <c r="G9" s="40"/>
      <c r="H9" s="41" t="s">
        <v>72</v>
      </c>
      <c r="I9" s="41" t="s">
        <v>73</v>
      </c>
      <c r="J9" s="41" t="s">
        <v>72</v>
      </c>
      <c r="K9" s="42">
        <v>3</v>
      </c>
      <c r="L9" s="42">
        <v>1</v>
      </c>
      <c r="M9" s="43">
        <f>IF($A9="","",VLOOKUP($A9,'[1]m round robin žrebna lista'!$A$7:$R$128,14))</f>
        <v>0</v>
      </c>
      <c r="N9" s="4"/>
      <c r="O9" s="44" t="str">
        <f>UPPER(IF($A9="","",VLOOKUP($A9,'[1]m round robin žrebna lista'!$A$7:$R$128,2)))</f>
        <v/>
      </c>
      <c r="P9" s="44" t="str">
        <f>UPPER(IF($A9="","",VLOOKUP($A9,'[1]m round robin žrebna lista'!$A$7:$R$128,3)))</f>
        <v>JELEN</v>
      </c>
      <c r="Q9" s="44" t="str">
        <f>PROPER(IF($A9="","",VLOOKUP($A9,'[1]m round robin žrebna lista'!$A$7:$R$128,4)))</f>
        <v>Gal</v>
      </c>
      <c r="R9" s="44" t="str">
        <f>UPPER(IF($A9="","",VLOOKUP($A9,'[1]m round robin žrebna lista'!$A$7:$R$128,5)))</f>
        <v>TRBOV</v>
      </c>
      <c r="S9" s="45"/>
      <c r="T9" s="46"/>
      <c r="U9" s="46"/>
      <c r="V9" s="46"/>
      <c r="W9" s="11"/>
      <c r="X9" s="44" t="str">
        <f>UPPER(IF($A9="","",VLOOKUP($A9,'[1]m round robin žrebna lista'!$A$7:$R$128,2)))</f>
        <v/>
      </c>
      <c r="Y9" s="44" t="str">
        <f>UPPER(IF($A9="","",VLOOKUP($A9,'[1]m round robin žrebna lista'!$A$7:$R$128,3)))</f>
        <v>JELEN</v>
      </c>
      <c r="Z9" s="44" t="str">
        <f>PROPER(IF($A9="","",VLOOKUP($A9,'[1]m round robin žrebna lista'!$A$7:$R$128,4)))</f>
        <v>Gal</v>
      </c>
      <c r="AA9" s="44" t="str">
        <f>UPPER(IF($A9="","",VLOOKUP($A9,'[1]m round robin žrebna lista'!$A$7:$R$128,5)))</f>
        <v>TRBOV</v>
      </c>
      <c r="AB9" s="45"/>
      <c r="AC9" s="46" t="str">
        <f>IF(T9="","",IF(T9="1bb","1bb",IF(T9="2bb","2bb",IF(T9=1,$M10,0))))</f>
        <v/>
      </c>
      <c r="AD9" s="46" t="str">
        <f>IF(U9="","",IF(U9="1bb","1bb",IF(U9="3bb","3bb",IF(U9=1,$M11,0))))</f>
        <v/>
      </c>
      <c r="AE9" s="46" t="str">
        <f>IF(V9="","",IF(V9="1bb","1bb",IF(V9="4bb","4bb",IF(V9=1,$M12,0))))</f>
        <v/>
      </c>
      <c r="AF9" s="47">
        <f>SUM(AC9:AE9)</f>
        <v>0</v>
      </c>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row>
    <row r="10" spans="1:255" ht="72" customHeight="1" x14ac:dyDescent="0.5">
      <c r="A10" s="35">
        <v>12</v>
      </c>
      <c r="B10" s="36">
        <v>2</v>
      </c>
      <c r="C10" s="37"/>
      <c r="D10" s="38" t="str">
        <f>UPPER(IF($A10="","",VLOOKUP($A10,'[1]m round robin žrebna lista'!$A$7:$R$128,3)))</f>
        <v>KOSELJ</v>
      </c>
      <c r="E10" s="38" t="str">
        <f>PROPER(IF($A10="","",VLOOKUP($A10,'[1]m round robin žrebna lista'!$A$7:$R$128,4)))</f>
        <v>Lukas</v>
      </c>
      <c r="F10" s="39" t="str">
        <f>UPPER(IF($A10="","",VLOOKUP($A10,'[1]m round robin žrebna lista'!$A$7:$R$128,5)))</f>
        <v>MAXLJ</v>
      </c>
      <c r="G10" s="41" t="s">
        <v>74</v>
      </c>
      <c r="H10" s="40"/>
      <c r="I10" s="41" t="s">
        <v>77</v>
      </c>
      <c r="J10" s="41" t="s">
        <v>73</v>
      </c>
      <c r="K10" s="42">
        <v>1</v>
      </c>
      <c r="L10" s="42">
        <v>3</v>
      </c>
      <c r="M10" s="43">
        <f>IF($A10="","",VLOOKUP($A10,'[1]m round robin žrebna lista'!$A$7:$R$128,14))</f>
        <v>0</v>
      </c>
      <c r="N10" s="4"/>
      <c r="O10" s="44" t="str">
        <f>UPPER(IF($A10="","",VLOOKUP($A10,'[1]m round robin žrebna lista'!$A$7:$R$128,2)))</f>
        <v/>
      </c>
      <c r="P10" s="44" t="str">
        <f>UPPER(IF($A10="","",VLOOKUP($A10,'[1]m round robin žrebna lista'!$A$7:$R$128,3)))</f>
        <v>KOSELJ</v>
      </c>
      <c r="Q10" s="44" t="str">
        <f>PROPER(IF($A10="","",VLOOKUP($A10,'[1]m round robin žrebna lista'!$A$7:$R$128,4)))</f>
        <v>Lukas</v>
      </c>
      <c r="R10" s="44" t="str">
        <f>UPPER(IF($A10="","",VLOOKUP($A10,'[1]m round robin žrebna lista'!$A$7:$R$128,5)))</f>
        <v>MAXLJ</v>
      </c>
      <c r="S10" s="46"/>
      <c r="T10" s="45"/>
      <c r="U10" s="46"/>
      <c r="V10" s="46"/>
      <c r="W10" s="11"/>
      <c r="X10" s="44" t="str">
        <f>UPPER(IF($A10="","",VLOOKUP($A10,'[1]m round robin žrebna lista'!$A$7:$R$128,2)))</f>
        <v/>
      </c>
      <c r="Y10" s="44" t="str">
        <f>UPPER(IF($A10="","",VLOOKUP($A10,'[1]m round robin žrebna lista'!$A$7:$R$128,3)))</f>
        <v>KOSELJ</v>
      </c>
      <c r="Z10" s="44" t="str">
        <f>PROPER(IF($A10="","",VLOOKUP($A10,'[1]m round robin žrebna lista'!$A$7:$R$128,4)))</f>
        <v>Lukas</v>
      </c>
      <c r="AA10" s="44" t="str">
        <f>UPPER(IF($A10="","",VLOOKUP($A10,'[1]m round robin žrebna lista'!$A$7:$R$128,5)))</f>
        <v>MAXLJ</v>
      </c>
      <c r="AB10" s="46" t="str">
        <f>IF(S10="","",IF(S10="1bb","1bb",IF(S10="2bb","2bb",IF(S10=1,0,M9))))</f>
        <v/>
      </c>
      <c r="AC10" s="45"/>
      <c r="AD10" s="46" t="str">
        <f>IF(U10="","",IF(U10="2bb","2bb",IF(U10="3bb","3bb",IF(U10=2,M11,0))))</f>
        <v/>
      </c>
      <c r="AE10" s="46" t="str">
        <f>IF(V10="","",IF(V10="2bb","2bb",IF(V10="4bb","4bb",IF(V10=2,M12,0))))</f>
        <v/>
      </c>
      <c r="AF10" s="47">
        <f>SUM(AB10:AE10)</f>
        <v>0</v>
      </c>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row>
    <row r="11" spans="1:255" ht="72" customHeight="1" x14ac:dyDescent="0.5">
      <c r="A11" s="35">
        <v>15</v>
      </c>
      <c r="B11" s="48">
        <v>3</v>
      </c>
      <c r="C11" s="37" t="str">
        <f>UPPER(IF($A11="","",VLOOKUP($A11,'[1]m round robin žrebna lista'!$A$7:$R$128,2)))</f>
        <v/>
      </c>
      <c r="D11" s="38" t="str">
        <f>UPPER(IF($A11="","",VLOOKUP($A11,'[1]m round robin žrebna lista'!$A$7:$R$128,3)))</f>
        <v>KUMAR</v>
      </c>
      <c r="E11" s="38" t="str">
        <f>PROPER(IF($A11="","",VLOOKUP($A11,'[1]m round robin žrebna lista'!$A$7:$R$128,4)))</f>
        <v>Marko David</v>
      </c>
      <c r="F11" s="39" t="str">
        <f>UPPER(IF($A11="","",VLOOKUP($A11,'[1]m round robin žrebna lista'!$A$7:$R$128,5)))</f>
        <v>TABRE</v>
      </c>
      <c r="G11" s="41" t="s">
        <v>78</v>
      </c>
      <c r="H11" s="41" t="s">
        <v>79</v>
      </c>
      <c r="I11" s="40"/>
      <c r="J11" s="41" t="s">
        <v>79</v>
      </c>
      <c r="K11" s="42">
        <v>2</v>
      </c>
      <c r="L11" s="42">
        <v>2</v>
      </c>
      <c r="M11" s="43">
        <f>IF($A11="","",VLOOKUP($A11,'[1]m round robin žrebna lista'!$A$7:$R$128,14))</f>
        <v>0</v>
      </c>
      <c r="N11" s="4"/>
      <c r="O11" s="44" t="str">
        <f>UPPER(IF($A11="","",VLOOKUP($A11,'[1]m round robin žrebna lista'!$A$7:$R$128,2)))</f>
        <v/>
      </c>
      <c r="P11" s="44" t="str">
        <f>UPPER(IF($A11="","",VLOOKUP($A11,'[1]m round robin žrebna lista'!$A$7:$R$128,3)))</f>
        <v>KUMAR</v>
      </c>
      <c r="Q11" s="44" t="str">
        <f>PROPER(IF($A11="","",VLOOKUP($A11,'[1]m round robin žrebna lista'!$A$7:$R$128,4)))</f>
        <v>Marko David</v>
      </c>
      <c r="R11" s="44" t="str">
        <f>UPPER(IF($A11="","",VLOOKUP($A11,'[1]m round robin žrebna lista'!$A$7:$R$128,5)))</f>
        <v>TABRE</v>
      </c>
      <c r="S11" s="46"/>
      <c r="T11" s="46"/>
      <c r="U11" s="45"/>
      <c r="V11" s="46"/>
      <c r="W11" s="11"/>
      <c r="X11" s="44" t="str">
        <f>UPPER(IF($A11="","",VLOOKUP($A11,'[1]m round robin žrebna lista'!$A$7:$R$128,2)))</f>
        <v/>
      </c>
      <c r="Y11" s="44" t="str">
        <f>UPPER(IF($A11="","",VLOOKUP($A11,'[1]m round robin žrebna lista'!$A$7:$R$128,3)))</f>
        <v>KUMAR</v>
      </c>
      <c r="Z11" s="44" t="str">
        <f>PROPER(IF($A11="","",VLOOKUP($A11,'[1]m round robin žrebna lista'!$A$7:$R$128,4)))</f>
        <v>Marko David</v>
      </c>
      <c r="AA11" s="44" t="str">
        <f>UPPER(IF($A11="","",VLOOKUP($A11,'[1]m round robin žrebna lista'!$A$7:$R$128,5)))</f>
        <v>TABRE</v>
      </c>
      <c r="AB11" s="46" t="str">
        <f>IF(S11="","",IF(S11="1bb","1bb",IF(S11="3bb","3bb",IF(S11=1,0,M9))))</f>
        <v/>
      </c>
      <c r="AC11" s="46" t="str">
        <f>IF(T11="","",IF(T11="2bb","2bb",IF(T11="3bb","3bb",IF(T11=2,0,M10))))</f>
        <v/>
      </c>
      <c r="AD11" s="45"/>
      <c r="AE11" s="46" t="str">
        <f>IF(V11="","",IF(V11="3bb","3bb",IF(V11="4bb","4bb",IF(V11=3,M12,0))))</f>
        <v/>
      </c>
      <c r="AF11" s="47">
        <f>SUM(AB11:AE11)</f>
        <v>0</v>
      </c>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row>
    <row r="12" spans="1:255" ht="72" customHeight="1" x14ac:dyDescent="0.5">
      <c r="A12" s="49">
        <v>18</v>
      </c>
      <c r="B12" s="50">
        <v>4</v>
      </c>
      <c r="C12" s="51" t="str">
        <f>UPPER(IF($A12="","",VLOOKUP($A12,'[1]m round robin žrebna lista'!$A$7:$R$128,2)))</f>
        <v/>
      </c>
      <c r="D12" s="38" t="str">
        <f>UPPER(IF($A12="","",VLOOKUP($A12,'[1]m round robin žrebna lista'!$A$7:$R$128,3)))</f>
        <v>MLAKAR</v>
      </c>
      <c r="E12" s="38" t="str">
        <f>PROPER(IF($A12="","",VLOOKUP($A12,'[1]m round robin žrebna lista'!$A$7:$R$128,4)))</f>
        <v>Nik</v>
      </c>
      <c r="F12" s="39" t="str">
        <f>UPPER(IF($A12="","",VLOOKUP($A12,'[1]m round robin žrebna lista'!$A$7:$R$128,5)))</f>
        <v>GIBI</v>
      </c>
      <c r="G12" s="52" t="s">
        <v>74</v>
      </c>
      <c r="H12" s="52" t="s">
        <v>78</v>
      </c>
      <c r="I12" s="52" t="s">
        <v>77</v>
      </c>
      <c r="J12" s="53"/>
      <c r="K12" s="54" t="s">
        <v>80</v>
      </c>
      <c r="L12" s="54">
        <v>4</v>
      </c>
      <c r="M12" s="43">
        <f>IF($A12="","",VLOOKUP($A12,'[1]m round robin žrebna lista'!$A$7:$R$128,14))</f>
        <v>0</v>
      </c>
      <c r="N12" s="4"/>
      <c r="O12" s="44" t="str">
        <f>UPPER(IF($A12="","",VLOOKUP($A12,'[1]m round robin žrebna lista'!$A$7:$R$128,2)))</f>
        <v/>
      </c>
      <c r="P12" s="44" t="str">
        <f>UPPER(IF($A12="","",VLOOKUP($A12,'[1]m round robin žrebna lista'!$A$7:$R$128,3)))</f>
        <v>MLAKAR</v>
      </c>
      <c r="Q12" s="44" t="str">
        <f>PROPER(IF($A12="","",VLOOKUP($A12,'[1]m round robin žrebna lista'!$A$7:$R$128,4)))</f>
        <v>Nik</v>
      </c>
      <c r="R12" s="44" t="str">
        <f>UPPER(IF($A12="","",VLOOKUP($A12,'[1]m round robin žrebna lista'!$A$7:$R$128,5)))</f>
        <v>GIBI</v>
      </c>
      <c r="S12" s="46"/>
      <c r="T12" s="46"/>
      <c r="U12" s="46"/>
      <c r="V12" s="45"/>
      <c r="W12" s="11"/>
      <c r="X12" s="44" t="str">
        <f>UPPER(IF($A12="","",VLOOKUP($A12,'[1]m round robin žrebna lista'!$A$7:$R$128,2)))</f>
        <v/>
      </c>
      <c r="Y12" s="44" t="str">
        <f>UPPER(IF($A12="","",VLOOKUP($A12,'[1]m round robin žrebna lista'!$A$7:$R$128,3)))</f>
        <v>MLAKAR</v>
      </c>
      <c r="Z12" s="44" t="str">
        <f>PROPER(IF($A12="","",VLOOKUP($A12,'[1]m round robin žrebna lista'!$A$7:$R$128,4)))</f>
        <v>Nik</v>
      </c>
      <c r="AA12" s="44" t="str">
        <f>UPPER(IF($A12="","",VLOOKUP($A12,'[1]m round robin žrebna lista'!$A$7:$R$128,5)))</f>
        <v>GIBI</v>
      </c>
      <c r="AB12" s="46" t="str">
        <f>IF(S12="","",IF(S12="1bb","1bb",IF(S12="4bb","4bb",IF(S12=1,0,M9))))</f>
        <v/>
      </c>
      <c r="AC12" s="46" t="str">
        <f>IF(T12="","",IF(T12="2bb","2bb",IF(T12="4bb","4bb",IF(T12=2,0,M10))))</f>
        <v/>
      </c>
      <c r="AD12" s="46" t="str">
        <f>IF(U12="","",IF(U12="3bb","3bb",IF(U12="4bb","4bb",IF(U12=3,0,M11))))</f>
        <v/>
      </c>
      <c r="AE12" s="45"/>
      <c r="AF12" s="47">
        <f>SUM(AB12:AE12)</f>
        <v>0</v>
      </c>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row>
    <row r="13" spans="1:255" ht="72" customHeight="1" x14ac:dyDescent="0.5">
      <c r="A13" s="35">
        <v>21</v>
      </c>
      <c r="B13" s="36"/>
      <c r="C13" s="37"/>
      <c r="D13" s="38"/>
      <c r="E13" s="38"/>
      <c r="F13" s="39"/>
      <c r="G13" s="41"/>
      <c r="H13" s="41"/>
      <c r="I13" s="41"/>
      <c r="J13" s="40"/>
      <c r="K13" s="42"/>
      <c r="L13" s="42"/>
      <c r="M13" s="160"/>
      <c r="N13" s="4"/>
      <c r="O13" s="11"/>
      <c r="P13" s="11"/>
      <c r="Q13" s="11"/>
      <c r="R13" s="11"/>
      <c r="S13" s="32"/>
      <c r="T13" s="32"/>
      <c r="U13" s="32"/>
      <c r="V13" s="56"/>
      <c r="W13" s="11"/>
      <c r="X13" s="11"/>
      <c r="Y13" s="11"/>
      <c r="Z13" s="11"/>
      <c r="AA13" s="11"/>
      <c r="AB13" s="32"/>
      <c r="AC13" s="32"/>
      <c r="AD13" s="32"/>
      <c r="AE13" s="56"/>
      <c r="AF13" s="31"/>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row>
    <row r="14" spans="1:255" ht="30" customHeight="1" thickBot="1" x14ac:dyDescent="0.55000000000000004">
      <c r="A14" s="57">
        <v>21</v>
      </c>
      <c r="B14" s="58"/>
      <c r="C14" s="59"/>
      <c r="D14" s="60"/>
      <c r="E14" s="60"/>
      <c r="F14" s="61"/>
      <c r="G14" s="62"/>
      <c r="H14" s="62"/>
      <c r="I14" s="62"/>
      <c r="J14" s="63"/>
      <c r="K14" s="64"/>
      <c r="L14" s="64"/>
      <c r="M14" s="43"/>
      <c r="N14" s="4"/>
      <c r="O14" s="11"/>
      <c r="P14" s="11"/>
      <c r="Q14" s="11"/>
      <c r="R14" s="11"/>
      <c r="S14" s="32"/>
      <c r="T14" s="32"/>
      <c r="U14" s="32"/>
      <c r="V14" s="56"/>
      <c r="W14" s="11"/>
      <c r="X14" s="11"/>
      <c r="Y14" s="11"/>
      <c r="Z14" s="11"/>
      <c r="AA14" s="11"/>
      <c r="AB14" s="32"/>
      <c r="AC14" s="32"/>
      <c r="AD14" s="32"/>
      <c r="AE14" s="56"/>
      <c r="AF14" s="31"/>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row>
    <row r="15" spans="1:255" ht="48" customHeight="1" thickBot="1" x14ac:dyDescent="0.85">
      <c r="A15" s="26"/>
      <c r="B15" s="26"/>
      <c r="C15" s="22" t="s">
        <v>17</v>
      </c>
      <c r="D15" s="23"/>
      <c r="E15" s="24"/>
      <c r="F15" s="25"/>
      <c r="G15" s="419"/>
      <c r="H15" s="419"/>
      <c r="I15" s="419"/>
      <c r="J15" s="419"/>
      <c r="K15" s="420" t="s">
        <v>9</v>
      </c>
      <c r="L15" s="420" t="s">
        <v>10</v>
      </c>
      <c r="M15" s="2"/>
      <c r="N15" s="3"/>
      <c r="O15" s="4"/>
      <c r="P15" s="4"/>
      <c r="Q15" s="4"/>
      <c r="R15" s="4"/>
      <c r="S15" s="4"/>
      <c r="T15" s="4"/>
      <c r="U15" s="4"/>
      <c r="V15" s="4"/>
      <c r="W15" s="4"/>
      <c r="X15" s="4"/>
      <c r="Y15" s="4"/>
      <c r="Z15" s="4"/>
      <c r="AA15" s="4"/>
      <c r="AB15" s="4"/>
      <c r="AC15" s="4"/>
      <c r="AD15" s="4"/>
      <c r="AE15" s="4"/>
      <c r="AF15" s="4"/>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row>
    <row r="16" spans="1:255" s="34" customFormat="1" ht="40.5" customHeight="1" x14ac:dyDescent="0.55000000000000004">
      <c r="A16" s="26"/>
      <c r="B16" s="26"/>
      <c r="C16" s="29" t="s">
        <v>12</v>
      </c>
      <c r="D16" s="29" t="s">
        <v>13</v>
      </c>
      <c r="E16" s="65" t="s">
        <v>14</v>
      </c>
      <c r="F16" s="29" t="s">
        <v>15</v>
      </c>
      <c r="G16" s="419"/>
      <c r="H16" s="419"/>
      <c r="I16" s="419"/>
      <c r="J16" s="419"/>
      <c r="K16" s="420"/>
      <c r="L16" s="420"/>
      <c r="M16" s="2"/>
      <c r="N16" s="30"/>
      <c r="O16" s="31" t="s">
        <v>12</v>
      </c>
      <c r="P16" s="31" t="s">
        <v>13</v>
      </c>
      <c r="Q16" s="31" t="s">
        <v>14</v>
      </c>
      <c r="R16" s="31" t="s">
        <v>15</v>
      </c>
      <c r="S16" s="32"/>
      <c r="T16" s="66"/>
      <c r="U16" s="66"/>
      <c r="V16" s="66"/>
      <c r="W16" s="66"/>
      <c r="X16" s="31" t="s">
        <v>12</v>
      </c>
      <c r="Y16" s="31" t="s">
        <v>13</v>
      </c>
      <c r="Z16" s="31" t="s">
        <v>14</v>
      </c>
      <c r="AA16" s="31" t="s">
        <v>15</v>
      </c>
      <c r="AB16" s="31"/>
      <c r="AC16" s="31"/>
      <c r="AD16" s="31"/>
      <c r="AE16" s="31"/>
      <c r="AF16" s="33" t="s">
        <v>16</v>
      </c>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row>
    <row r="17" spans="1:255" ht="72.900000000000006" customHeight="1" x14ac:dyDescent="0.5">
      <c r="A17" s="35">
        <v>2</v>
      </c>
      <c r="B17" s="36">
        <v>1</v>
      </c>
      <c r="C17" s="37" t="str">
        <f>UPPER(IF($A17="","",VLOOKUP($A17,'[1]m round robin žrebna lista'!$A$7:$R$128,2)))</f>
        <v/>
      </c>
      <c r="D17" s="38" t="str">
        <f>UPPER(IF($A17="","",VLOOKUP($A17,'[1]m round robin žrebna lista'!$A$7:$R$128,3)))</f>
        <v>KOVAČIČ</v>
      </c>
      <c r="E17" s="38" t="str">
        <f>PROPER(IF($A17="","",VLOOKUP($A17,'[1]m round robin žrebna lista'!$A$7:$R$128,4)))</f>
        <v>Jan</v>
      </c>
      <c r="F17" s="39" t="str">
        <f>UPPER(IF($A17="","",VLOOKUP($A17,'[1]m round robin žrebna lista'!$A$7:$R$128,5)))</f>
        <v>KRŠKO</v>
      </c>
      <c r="G17" s="40"/>
      <c r="H17" s="41" t="s">
        <v>81</v>
      </c>
      <c r="I17" s="41" t="s">
        <v>82</v>
      </c>
      <c r="J17" s="41" t="s">
        <v>78</v>
      </c>
      <c r="K17" s="42">
        <v>1</v>
      </c>
      <c r="L17" s="42">
        <v>3</v>
      </c>
      <c r="M17" s="43">
        <f>IF($A17="","",VLOOKUP($A17,'[1]m round robin žrebna lista'!$A$7:$R$128,14))</f>
        <v>0</v>
      </c>
      <c r="N17" s="4"/>
      <c r="O17" s="44" t="str">
        <f>UPPER(IF($A17="","",VLOOKUP($A17,'[1]m round robin žrebna lista'!$A$7:$R$128,2)))</f>
        <v/>
      </c>
      <c r="P17" s="44" t="str">
        <f>UPPER(IF($A17="","",VLOOKUP($A17,'[1]m round robin žrebna lista'!$A$7:$R$128,3)))</f>
        <v>KOVAČIČ</v>
      </c>
      <c r="Q17" s="44" t="str">
        <f>PROPER(IF($A17="","",VLOOKUP($A17,'[1]m round robin žrebna lista'!$A$7:$R$128,4)))</f>
        <v>Jan</v>
      </c>
      <c r="R17" s="44" t="str">
        <f>UPPER(IF($A17="","",VLOOKUP($A17,'[1]m round robin žrebna lista'!$A$7:$R$128,5)))</f>
        <v>KRŠKO</v>
      </c>
      <c r="S17" s="45"/>
      <c r="T17" s="46"/>
      <c r="U17" s="46"/>
      <c r="V17" s="46"/>
      <c r="W17" s="4"/>
      <c r="X17" s="44" t="str">
        <f>UPPER(IF($A17="","",VLOOKUP($A17,'[1]m round robin žrebna lista'!$A$7:$R$128,2)))</f>
        <v/>
      </c>
      <c r="Y17" s="44" t="str">
        <f>UPPER(IF($A17="","",VLOOKUP($A17,'[1]m round robin žrebna lista'!$A$7:$R$128,3)))</f>
        <v>KOVAČIČ</v>
      </c>
      <c r="Z17" s="44" t="str">
        <f>PROPER(IF($A17="","",VLOOKUP($A17,'[1]m round robin žrebna lista'!$A$7:$R$128,4)))</f>
        <v>Jan</v>
      </c>
      <c r="AA17" s="44" t="str">
        <f>UPPER(IF($A17="","",VLOOKUP($A17,'[1]m round robin žrebna lista'!$A$7:$R$128,5)))</f>
        <v>KRŠKO</v>
      </c>
      <c r="AB17" s="45"/>
      <c r="AC17" s="46" t="str">
        <f>IF(T17="","",IF(T17="1bb","1bb",IF(T17="2bb","2bb",IF(T17=1,$M18,0))))</f>
        <v/>
      </c>
      <c r="AD17" s="46" t="str">
        <f>IF(U17="","",IF(U17="1bb","1bb",IF(U17="3bb","3bb",IF(U17=1,$M19,0))))</f>
        <v/>
      </c>
      <c r="AE17" s="46" t="str">
        <f>IF(V17="","",IF(V17="1bb","1bb",IF(V17="4bb","4bb",IF(V17=1,$M20,0))))</f>
        <v/>
      </c>
      <c r="AF17" s="47">
        <f>SUM(AC17:AE17)</f>
        <v>0</v>
      </c>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row>
    <row r="18" spans="1:255" ht="72.900000000000006" customHeight="1" x14ac:dyDescent="0.5">
      <c r="A18" s="35">
        <v>13</v>
      </c>
      <c r="B18" s="36">
        <v>2</v>
      </c>
      <c r="C18" s="37" t="str">
        <f>UPPER(IF($A18="","",VLOOKUP($A18,'[1]m round robin žrebna lista'!$A$7:$R$128,2)))</f>
        <v/>
      </c>
      <c r="D18" s="38" t="str">
        <f>UPPER(IF($A18="","",VLOOKUP($A18,'[1]m round robin žrebna lista'!$A$7:$R$128,3)))</f>
        <v>KRAUTBERGER</v>
      </c>
      <c r="E18" s="38" t="str">
        <f>PROPER(IF($A18="","",VLOOKUP($A18,'[1]m round robin žrebna lista'!$A$7:$R$128,4)))</f>
        <v>Urban</v>
      </c>
      <c r="F18" s="39" t="str">
        <f>UPPER(IF($A18="","",VLOOKUP($A18,'[1]m round robin žrebna lista'!$A$7:$R$128,5)))</f>
        <v>RAVNE</v>
      </c>
      <c r="G18" s="41" t="s">
        <v>76</v>
      </c>
      <c r="H18" s="40"/>
      <c r="I18" s="41" t="s">
        <v>75</v>
      </c>
      <c r="J18" s="41" t="s">
        <v>78</v>
      </c>
      <c r="K18" s="42" t="s">
        <v>80</v>
      </c>
      <c r="L18" s="42">
        <v>4</v>
      </c>
      <c r="M18" s="43">
        <f>IF($A18="","",VLOOKUP($A18,'[1]m round robin žrebna lista'!$A$7:$R$128,14))</f>
        <v>0</v>
      </c>
      <c r="N18" s="4"/>
      <c r="O18" s="44" t="str">
        <f>UPPER(IF($A18="","",VLOOKUP($A18,'[1]m round robin žrebna lista'!$A$7:$R$128,2)))</f>
        <v/>
      </c>
      <c r="P18" s="44" t="str">
        <f>UPPER(IF($A18="","",VLOOKUP($A18,'[1]m round robin žrebna lista'!$A$7:$R$128,3)))</f>
        <v>KRAUTBERGER</v>
      </c>
      <c r="Q18" s="44" t="str">
        <f>PROPER(IF($A18="","",VLOOKUP($A18,'[1]m round robin žrebna lista'!$A$7:$R$128,4)))</f>
        <v>Urban</v>
      </c>
      <c r="R18" s="44" t="str">
        <f>UPPER(IF($A18="","",VLOOKUP($A18,'[1]m round robin žrebna lista'!$A$7:$R$128,5)))</f>
        <v>RAVNE</v>
      </c>
      <c r="S18" s="46"/>
      <c r="T18" s="45"/>
      <c r="U18" s="46"/>
      <c r="V18" s="46"/>
      <c r="W18" s="4"/>
      <c r="X18" s="44" t="str">
        <f>UPPER(IF($A18="","",VLOOKUP($A18,'[1]m round robin žrebna lista'!$A$7:$R$128,2)))</f>
        <v/>
      </c>
      <c r="Y18" s="44" t="str">
        <f>UPPER(IF($A18="","",VLOOKUP($A18,'[1]m round robin žrebna lista'!$A$7:$R$128,3)))</f>
        <v>KRAUTBERGER</v>
      </c>
      <c r="Z18" s="44" t="str">
        <f>PROPER(IF($A18="","",VLOOKUP($A18,'[1]m round robin žrebna lista'!$A$7:$R$128,4)))</f>
        <v>Urban</v>
      </c>
      <c r="AA18" s="44" t="str">
        <f>UPPER(IF($A18="","",VLOOKUP($A18,'[1]m round robin žrebna lista'!$A$7:$R$128,5)))</f>
        <v>RAVNE</v>
      </c>
      <c r="AB18" s="46" t="str">
        <f>IF(S18="","",IF(S18="1bb","1bb",IF(S18="2bb","2bb",IF(S18=1,0,M17))))</f>
        <v/>
      </c>
      <c r="AC18" s="45"/>
      <c r="AD18" s="46" t="str">
        <f>IF(U18="","",IF(U18="2bb","2bb",IF(U18="3bb","3bb",IF(U18=2,M19,0))))</f>
        <v/>
      </c>
      <c r="AE18" s="46" t="str">
        <f>IF(V18="","",IF(V18="2bb","2bb",IF(V18="4bb","4bb",IF(V18=2,M20,0))))</f>
        <v/>
      </c>
      <c r="AF18" s="47">
        <f>SUM(AB18:AE18)</f>
        <v>0</v>
      </c>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row>
    <row r="19" spans="1:255" ht="72.900000000000006" customHeight="1" x14ac:dyDescent="0.5">
      <c r="A19" s="35">
        <v>14</v>
      </c>
      <c r="B19" s="36">
        <v>3</v>
      </c>
      <c r="C19" s="37" t="str">
        <f>UPPER(IF($A19="","",VLOOKUP($A19,'[1]m round robin žrebna lista'!$A$7:$R$128,2)))</f>
        <v/>
      </c>
      <c r="D19" s="38" t="str">
        <f>UPPER(IF($A19="","",VLOOKUP($A19,'[1]m round robin žrebna lista'!$A$7:$R$128,3)))</f>
        <v>KUMAR</v>
      </c>
      <c r="E19" s="38" t="str">
        <f>PROPER(IF($A19="","",VLOOKUP($A19,'[1]m round robin žrebna lista'!$A$7:$R$128,4)))</f>
        <v xml:space="preserve">Leon </v>
      </c>
      <c r="F19" s="39" t="str">
        <f>UPPER(IF($A19="","",VLOOKUP($A19,'[1]m round robin žrebna lista'!$A$7:$R$128,5)))</f>
        <v>TABRE</v>
      </c>
      <c r="G19" s="41" t="s">
        <v>83</v>
      </c>
      <c r="H19" s="41" t="s">
        <v>84</v>
      </c>
      <c r="I19" s="40"/>
      <c r="J19" s="41" t="s">
        <v>85</v>
      </c>
      <c r="K19" s="42">
        <v>3</v>
      </c>
      <c r="L19" s="42">
        <v>1</v>
      </c>
      <c r="M19" s="43">
        <f>IF($A19="","",VLOOKUP($A19,'[1]m round robin žrebna lista'!$A$7:$R$128,14))</f>
        <v>0</v>
      </c>
      <c r="N19" s="4"/>
      <c r="O19" s="44" t="str">
        <f>UPPER(IF($A19="","",VLOOKUP($A19,'[1]m round robin žrebna lista'!$A$7:$R$128,2)))</f>
        <v/>
      </c>
      <c r="P19" s="44" t="str">
        <f>UPPER(IF($A19="","",VLOOKUP($A19,'[1]m round robin žrebna lista'!$A$7:$R$128,3)))</f>
        <v>KUMAR</v>
      </c>
      <c r="Q19" s="44" t="str">
        <f>PROPER(IF($A19="","",VLOOKUP($A19,'[1]m round robin žrebna lista'!$A$7:$R$128,4)))</f>
        <v xml:space="preserve">Leon </v>
      </c>
      <c r="R19" s="44" t="str">
        <f>UPPER(IF($A19="","",VLOOKUP($A19,'[1]m round robin žrebna lista'!$A$7:$R$128,5)))</f>
        <v>TABRE</v>
      </c>
      <c r="S19" s="46"/>
      <c r="T19" s="46"/>
      <c r="U19" s="45"/>
      <c r="V19" s="46"/>
      <c r="W19" s="4"/>
      <c r="X19" s="44" t="str">
        <f>UPPER(IF($A19="","",VLOOKUP($A19,'[1]m round robin žrebna lista'!$A$7:$R$128,2)))</f>
        <v/>
      </c>
      <c r="Y19" s="44" t="str">
        <f>UPPER(IF($A19="","",VLOOKUP($A19,'[1]m round robin žrebna lista'!$A$7:$R$128,3)))</f>
        <v>KUMAR</v>
      </c>
      <c r="Z19" s="44" t="str">
        <f>PROPER(IF($A19="","",VLOOKUP($A19,'[1]m round robin žrebna lista'!$A$7:$R$128,4)))</f>
        <v xml:space="preserve">Leon </v>
      </c>
      <c r="AA19" s="44" t="str">
        <f>UPPER(IF($A19="","",VLOOKUP($A19,'[1]m round robin žrebna lista'!$A$7:$R$128,5)))</f>
        <v>TABRE</v>
      </c>
      <c r="AB19" s="46" t="str">
        <f>IF(S19="","",IF(S19="1bb","1bb",IF(S19="3bb","3bb",IF(S19=1,0,M17))))</f>
        <v/>
      </c>
      <c r="AC19" s="46" t="str">
        <f>IF(T19="","",IF(T19="2bb","2bb",IF(T19="3bb","3bb",IF(T19=2,0,M18))))</f>
        <v/>
      </c>
      <c r="AD19" s="45"/>
      <c r="AE19" s="46" t="str">
        <f>IF(V19="","",IF(V19="3bb","3bb",IF(V19="4bb","4bb",IF(V19=3,M20,0))))</f>
        <v/>
      </c>
      <c r="AF19" s="47">
        <f>SUM(AB19:AE19)</f>
        <v>0</v>
      </c>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row>
    <row r="20" spans="1:255" ht="72.900000000000006" customHeight="1" x14ac:dyDescent="0.5">
      <c r="A20" s="35">
        <v>23</v>
      </c>
      <c r="B20" s="36">
        <v>4</v>
      </c>
      <c r="C20" s="37" t="str">
        <f>UPPER(IF($A20="","",VLOOKUP($A20,'[1]m round robin žrebna lista'!$A$7:$R$128,2)))</f>
        <v/>
      </c>
      <c r="D20" s="38" t="str">
        <f>UPPER(IF($A20="","",VLOOKUP($A20,'[1]m round robin žrebna lista'!$A$7:$R$128,3)))</f>
        <v>PRITRŽNIK</v>
      </c>
      <c r="E20" s="38" t="str">
        <f>PROPER(IF($A20="","",VLOOKUP($A20,'[1]m round robin žrebna lista'!$A$7:$R$128,4)))</f>
        <v>Voranc</v>
      </c>
      <c r="F20" s="39" t="str">
        <f>UPPER(IF($A20="","",VLOOKUP($A20,'[1]m round robin žrebna lista'!$A$7:$R$128,5)))</f>
        <v>SGRAD</v>
      </c>
      <c r="G20" s="41" t="s">
        <v>73</v>
      </c>
      <c r="H20" s="41" t="s">
        <v>73</v>
      </c>
      <c r="I20" s="41" t="s">
        <v>86</v>
      </c>
      <c r="J20" s="40"/>
      <c r="K20" s="42">
        <v>2</v>
      </c>
      <c r="L20" s="42">
        <v>2</v>
      </c>
      <c r="M20" s="43">
        <f>IF($A20="","",VLOOKUP($A20,'[1]m round robin žrebna lista'!$A$7:$R$128,14))</f>
        <v>0</v>
      </c>
      <c r="N20" s="4"/>
      <c r="O20" s="44" t="str">
        <f>UPPER(IF($A20="","",VLOOKUP($A20,'[1]m round robin žrebna lista'!$A$7:$R$128,2)))</f>
        <v/>
      </c>
      <c r="P20" s="44" t="str">
        <f>UPPER(IF($A20="","",VLOOKUP($A20,'[1]m round robin žrebna lista'!$A$7:$R$128,3)))</f>
        <v>PRITRŽNIK</v>
      </c>
      <c r="Q20" s="44" t="str">
        <f>PROPER(IF($A20="","",VLOOKUP($A20,'[1]m round robin žrebna lista'!$A$7:$R$128,4)))</f>
        <v>Voranc</v>
      </c>
      <c r="R20" s="44" t="str">
        <f>UPPER(IF($A20="","",VLOOKUP($A20,'[1]m round robin žrebna lista'!$A$7:$R$128,5)))</f>
        <v>SGRAD</v>
      </c>
      <c r="S20" s="46"/>
      <c r="T20" s="46"/>
      <c r="U20" s="46"/>
      <c r="V20" s="45"/>
      <c r="W20" s="4"/>
      <c r="X20" s="44" t="str">
        <f>UPPER(IF($A20="","",VLOOKUP($A20,'[1]m round robin žrebna lista'!$A$7:$R$128,2)))</f>
        <v/>
      </c>
      <c r="Y20" s="44" t="str">
        <f>UPPER(IF($A20="","",VLOOKUP($A20,'[1]m round robin žrebna lista'!$A$7:$R$128,3)))</f>
        <v>PRITRŽNIK</v>
      </c>
      <c r="Z20" s="44" t="str">
        <f>PROPER(IF($A20="","",VLOOKUP($A20,'[1]m round robin žrebna lista'!$A$7:$R$128,4)))</f>
        <v>Voranc</v>
      </c>
      <c r="AA20" s="44" t="str">
        <f>UPPER(IF($A20="","",VLOOKUP($A20,'[1]m round robin žrebna lista'!$A$7:$R$128,5)))</f>
        <v>SGRAD</v>
      </c>
      <c r="AB20" s="46" t="str">
        <f>IF(S20="","",IF(S20="1bb","1bb",IF(S20="4bb","4bb",IF(S20=1,0,M17))))</f>
        <v/>
      </c>
      <c r="AC20" s="46" t="str">
        <f>IF(T20="","",IF(T20="2bb","2bb",IF(T20="4bb","4bb",IF(T20=2,0,M18))))</f>
        <v/>
      </c>
      <c r="AD20" s="46" t="str">
        <f>IF(U20="","",IF(U20="3bb","3bb",IF(U20="4bb","4bb",IF(U20=3,0,M19))))</f>
        <v/>
      </c>
      <c r="AE20" s="45"/>
      <c r="AF20" s="47">
        <f>SUM(AB20:AD20)</f>
        <v>0</v>
      </c>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row>
    <row r="21" spans="1:255" ht="27.75" customHeight="1" thickBot="1" x14ac:dyDescent="0.55000000000000004">
      <c r="A21" s="57"/>
      <c r="B21" s="58"/>
      <c r="C21" s="59"/>
      <c r="D21" s="60"/>
      <c r="E21" s="60"/>
      <c r="F21" s="61"/>
      <c r="G21" s="62"/>
      <c r="H21" s="62"/>
      <c r="I21" s="62"/>
      <c r="J21" s="63"/>
      <c r="K21" s="64"/>
      <c r="L21" s="64"/>
      <c r="M21" s="43"/>
      <c r="N21" s="4"/>
      <c r="O21" s="11"/>
      <c r="P21" s="11"/>
      <c r="Q21" s="11"/>
      <c r="R21" s="11"/>
      <c r="S21" s="32"/>
      <c r="T21" s="32"/>
      <c r="U21" s="32"/>
      <c r="V21" s="56"/>
      <c r="W21" s="4"/>
      <c r="X21" s="11"/>
      <c r="Y21" s="11"/>
      <c r="Z21" s="11"/>
      <c r="AA21" s="11"/>
      <c r="AB21" s="32"/>
      <c r="AC21" s="32"/>
      <c r="AD21" s="32"/>
      <c r="AE21" s="56"/>
      <c r="AF21" s="31"/>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row>
    <row r="22" spans="1:255" ht="46.5" customHeight="1" thickBot="1" x14ac:dyDescent="0.85">
      <c r="A22" s="419"/>
      <c r="B22" s="419"/>
      <c r="C22" s="22" t="s">
        <v>18</v>
      </c>
      <c r="D22" s="23"/>
      <c r="E22" s="24"/>
      <c r="F22" s="25"/>
      <c r="G22" s="419"/>
      <c r="H22" s="419"/>
      <c r="I22" s="419"/>
      <c r="J22" s="419"/>
      <c r="K22" s="420" t="s">
        <v>9</v>
      </c>
      <c r="L22" s="420" t="s">
        <v>10</v>
      </c>
      <c r="M22" s="2"/>
      <c r="N22" s="3"/>
      <c r="O22" s="4"/>
      <c r="P22" s="4"/>
      <c r="Q22" s="4"/>
      <c r="R22" s="4"/>
      <c r="S22" s="4"/>
      <c r="T22" s="4"/>
      <c r="U22" s="4"/>
      <c r="V22" s="4"/>
      <c r="W22" s="4"/>
      <c r="X22" s="4"/>
      <c r="Y22" s="4"/>
      <c r="Z22" s="4"/>
      <c r="AA22" s="4"/>
      <c r="AB22" s="4"/>
      <c r="AC22" s="4"/>
      <c r="AD22" s="4"/>
      <c r="AE22" s="4"/>
      <c r="AF22" s="4"/>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row>
    <row r="23" spans="1:255" s="34" customFormat="1" ht="40.5" customHeight="1" x14ac:dyDescent="0.55000000000000004">
      <c r="A23" s="419"/>
      <c r="B23" s="419"/>
      <c r="C23" s="29" t="s">
        <v>12</v>
      </c>
      <c r="D23" s="29" t="s">
        <v>13</v>
      </c>
      <c r="E23" s="65" t="s">
        <v>14</v>
      </c>
      <c r="F23" s="29" t="s">
        <v>15</v>
      </c>
      <c r="G23" s="419"/>
      <c r="H23" s="419"/>
      <c r="I23" s="419"/>
      <c r="J23" s="419"/>
      <c r="K23" s="420"/>
      <c r="L23" s="420"/>
      <c r="M23" s="2"/>
      <c r="N23" s="30"/>
      <c r="O23" s="31" t="s">
        <v>12</v>
      </c>
      <c r="P23" s="31" t="s">
        <v>13</v>
      </c>
      <c r="Q23" s="31" t="s">
        <v>14</v>
      </c>
      <c r="R23" s="31" t="s">
        <v>15</v>
      </c>
      <c r="S23" s="32"/>
      <c r="T23" s="66"/>
      <c r="U23" s="66"/>
      <c r="V23" s="66"/>
      <c r="W23" s="66"/>
      <c r="X23" s="31" t="s">
        <v>12</v>
      </c>
      <c r="Y23" s="31" t="s">
        <v>13</v>
      </c>
      <c r="Z23" s="31" t="s">
        <v>14</v>
      </c>
      <c r="AA23" s="31" t="s">
        <v>15</v>
      </c>
      <c r="AB23" s="31"/>
      <c r="AC23" s="31"/>
      <c r="AD23" s="31"/>
      <c r="AE23" s="31"/>
      <c r="AF23" s="33" t="s">
        <v>16</v>
      </c>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row>
    <row r="24" spans="1:255" ht="72.900000000000006" customHeight="1" x14ac:dyDescent="0.5">
      <c r="A24" s="35">
        <v>3</v>
      </c>
      <c r="B24" s="36">
        <v>1</v>
      </c>
      <c r="C24" s="37" t="str">
        <f>UPPER(IF($A24="","",VLOOKUP($A24,'[1]m round robin žrebna lista'!$A$7:$R$128,2)))</f>
        <v/>
      </c>
      <c r="D24" s="38" t="str">
        <f>UPPER(IF($A24="","",VLOOKUP($A24,'[1]m round robin žrebna lista'!$A$7:$R$128,3)))</f>
        <v>MURATOVIĆ</v>
      </c>
      <c r="E24" s="38" t="str">
        <f>PROPER(IF($A24="","",VLOOKUP($A24,'[1]m round robin žrebna lista'!$A$7:$R$128,4)))</f>
        <v>Benjamin</v>
      </c>
      <c r="F24" s="39" t="str">
        <f>UPPER(IF($A24="","",VLOOKUP($A24,'[1]m round robin žrebna lista'!$A$7:$R$128,5)))</f>
        <v>TABRE</v>
      </c>
      <c r="G24" s="40"/>
      <c r="H24" s="41" t="s">
        <v>76</v>
      </c>
      <c r="I24" s="41" t="s">
        <v>77</v>
      </c>
      <c r="J24" s="41" t="s">
        <v>87</v>
      </c>
      <c r="K24" s="42" t="s">
        <v>80</v>
      </c>
      <c r="L24" s="42">
        <v>4</v>
      </c>
      <c r="M24" s="43">
        <f>IF($A24="","",VLOOKUP($A24,'[1]m round robin žrebna lista'!$A$7:$R$128,14))</f>
        <v>0</v>
      </c>
      <c r="N24" s="4"/>
      <c r="O24" s="44" t="str">
        <f>UPPER(IF($A24="","",VLOOKUP($A24,'[1]m round robin žrebna lista'!$A$7:$R$128,2)))</f>
        <v/>
      </c>
      <c r="P24" s="44" t="str">
        <f>UPPER(IF($A24="","",VLOOKUP($A24,'[1]m round robin žrebna lista'!$A$7:$R$128,3)))</f>
        <v>MURATOVIĆ</v>
      </c>
      <c r="Q24" s="44" t="str">
        <f>PROPER(IF($A24="","",VLOOKUP($A24,'[1]m round robin žrebna lista'!$A$7:$R$128,4)))</f>
        <v>Benjamin</v>
      </c>
      <c r="R24" s="44" t="str">
        <f>UPPER(IF($A24="","",VLOOKUP($A24,'[1]m round robin žrebna lista'!$A$7:$R$128,5)))</f>
        <v>TABRE</v>
      </c>
      <c r="S24" s="45"/>
      <c r="T24" s="46"/>
      <c r="U24" s="46"/>
      <c r="V24" s="46"/>
      <c r="W24" s="4"/>
      <c r="X24" s="44" t="str">
        <f>UPPER(IF($A24="","",VLOOKUP($A24,'[1]m round robin žrebna lista'!$A$7:$R$128,2)))</f>
        <v/>
      </c>
      <c r="Y24" s="44" t="str">
        <f>UPPER(IF($A24="","",VLOOKUP($A24,'[1]m round robin žrebna lista'!$A$7:$R$128,3)))</f>
        <v>MURATOVIĆ</v>
      </c>
      <c r="Z24" s="44" t="str">
        <f>PROPER(IF($A24="","",VLOOKUP($A24,'[1]m round robin žrebna lista'!$A$7:$R$128,4)))</f>
        <v>Benjamin</v>
      </c>
      <c r="AA24" s="44" t="str">
        <f>UPPER(IF($A24="","",VLOOKUP($A24,'[1]m round robin žrebna lista'!$A$7:$R$128,5)))</f>
        <v>TABRE</v>
      </c>
      <c r="AB24" s="45"/>
      <c r="AC24" s="46" t="str">
        <f>IF(T24="","",IF(T24="1bb","1bb",IF(T24="2bb","2bb",IF(T24=1,$M25,0))))</f>
        <v/>
      </c>
      <c r="AD24" s="46" t="str">
        <f>IF(U24="","",IF(U24="1bb","1bb",IF(U24="3bb","3bb",IF(U24=1,$M26,0))))</f>
        <v/>
      </c>
      <c r="AE24" s="46" t="str">
        <f>IF(V24="","",IF(V24="1bb","1bb",IF(V24="4bb","4bb",IF(V24=1,$M27,0))))</f>
        <v/>
      </c>
      <c r="AF24" s="47">
        <f>SUM(AC24:AE24)</f>
        <v>0</v>
      </c>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row>
    <row r="25" spans="1:255" ht="72.900000000000006" customHeight="1" x14ac:dyDescent="0.5">
      <c r="A25" s="35">
        <v>17</v>
      </c>
      <c r="B25" s="36">
        <v>2</v>
      </c>
      <c r="C25" s="37" t="str">
        <f>UPPER(IF($A25="","",VLOOKUP($A25,'[1]m round robin žrebna lista'!$A$7:$R$128,2)))</f>
        <v/>
      </c>
      <c r="D25" s="38" t="str">
        <f>UPPER(IF($A25="","",VLOOKUP($A25,'[1]m round robin žrebna lista'!$A$7:$R$128,3)))</f>
        <v>MEOLIC</v>
      </c>
      <c r="E25" s="38" t="str">
        <f>PROPER(IF($A25="","",VLOOKUP($A25,'[1]m round robin žrebna lista'!$A$7:$R$128,4)))</f>
        <v>Riko</v>
      </c>
      <c r="F25" s="39" t="str">
        <f>UPPER(IF($A25="","",VLOOKUP($A25,'[1]m round robin žrebna lista'!$A$7:$R$128,5)))</f>
        <v>MAJA</v>
      </c>
      <c r="G25" s="41" t="s">
        <v>81</v>
      </c>
      <c r="H25" s="40"/>
      <c r="I25" s="41" t="s">
        <v>89</v>
      </c>
      <c r="J25" s="41" t="s">
        <v>88</v>
      </c>
      <c r="K25" s="42">
        <v>2</v>
      </c>
      <c r="L25" s="42">
        <v>2</v>
      </c>
      <c r="M25" s="43">
        <f>IF($A25="","",VLOOKUP($A25,'[1]m round robin žrebna lista'!$A$7:$R$128,14))</f>
        <v>0</v>
      </c>
      <c r="N25" s="4"/>
      <c r="O25" s="44" t="str">
        <f>UPPER(IF($A25="","",VLOOKUP($A25,'[1]m round robin žrebna lista'!$A$7:$R$128,2)))</f>
        <v/>
      </c>
      <c r="P25" s="44" t="str">
        <f>UPPER(IF($A25="","",VLOOKUP($A25,'[1]m round robin žrebna lista'!$A$7:$R$128,3)))</f>
        <v>MEOLIC</v>
      </c>
      <c r="Q25" s="44" t="str">
        <f>PROPER(IF($A25="","",VLOOKUP($A25,'[1]m round robin žrebna lista'!$A$7:$R$128,4)))</f>
        <v>Riko</v>
      </c>
      <c r="R25" s="44" t="str">
        <f>UPPER(IF($A25="","",VLOOKUP($A25,'[1]m round robin žrebna lista'!$A$7:$R$128,5)))</f>
        <v>MAJA</v>
      </c>
      <c r="S25" s="46"/>
      <c r="T25" s="45"/>
      <c r="U25" s="46"/>
      <c r="V25" s="46"/>
      <c r="W25" s="4"/>
      <c r="X25" s="44" t="str">
        <f>UPPER(IF($A25="","",VLOOKUP($A25,'[1]m round robin žrebna lista'!$A$7:$R$128,2)))</f>
        <v/>
      </c>
      <c r="Y25" s="44" t="str">
        <f>UPPER(IF($A25="","",VLOOKUP($A25,'[1]m round robin žrebna lista'!$A$7:$R$128,3)))</f>
        <v>MEOLIC</v>
      </c>
      <c r="Z25" s="44" t="str">
        <f>PROPER(IF($A25="","",VLOOKUP($A25,'[1]m round robin žrebna lista'!$A$7:$R$128,4)))</f>
        <v>Riko</v>
      </c>
      <c r="AA25" s="44" t="str">
        <f>UPPER(IF($A25="","",VLOOKUP($A25,'[1]m round robin žrebna lista'!$A$7:$R$128,5)))</f>
        <v>MAJA</v>
      </c>
      <c r="AB25" s="46" t="str">
        <f>IF(S25="","",IF(S25="1bb","1bb",IF(S25="2bb","2bb",IF(S25=1,0,M24))))</f>
        <v/>
      </c>
      <c r="AC25" s="45"/>
      <c r="AD25" s="46" t="str">
        <f>IF(U25="","",IF(U25="2bb","2bb",IF(U25="3bb","3bb",IF(U25=2,M26,0))))</f>
        <v/>
      </c>
      <c r="AE25" s="46" t="str">
        <f>IF(V25="","",IF(V25="2bb","2bb",IF(V25="4bb","4bb",IF(V25=2,M27,0))))</f>
        <v/>
      </c>
      <c r="AF25" s="47">
        <f>SUM(AB25:AE25)</f>
        <v>0</v>
      </c>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row>
    <row r="26" spans="1:255" ht="72.900000000000006" customHeight="1" x14ac:dyDescent="0.5">
      <c r="A26" s="35">
        <v>21</v>
      </c>
      <c r="B26" s="36">
        <v>3</v>
      </c>
      <c r="C26" s="37" t="str">
        <f>UPPER(IF($A26="","",VLOOKUP($A26,'[1]m round robin žrebna lista'!$A$7:$R$128,2)))</f>
        <v/>
      </c>
      <c r="D26" s="38" t="str">
        <f>UPPER(IF($A26="","",VLOOKUP($A26,'[1]m round robin žrebna lista'!$A$7:$R$128,3)))</f>
        <v>PEČAVAR</v>
      </c>
      <c r="E26" s="38" t="str">
        <f>PROPER(IF($A26="","",VLOOKUP($A26,'[1]m round robin žrebna lista'!$A$7:$R$128,4)))</f>
        <v>Nil</v>
      </c>
      <c r="F26" s="39" t="str">
        <f>UPPER(IF($A26="","",VLOOKUP($A26,'[1]m round robin žrebna lista'!$A$7:$R$128,5)))</f>
        <v>TABRE</v>
      </c>
      <c r="G26" s="41" t="s">
        <v>79</v>
      </c>
      <c r="H26" s="41" t="s">
        <v>90</v>
      </c>
      <c r="I26" s="40"/>
      <c r="J26" s="41" t="s">
        <v>83</v>
      </c>
      <c r="K26" s="42">
        <v>3</v>
      </c>
      <c r="L26" s="42">
        <v>1</v>
      </c>
      <c r="M26" s="43">
        <f>IF($A26="","",VLOOKUP($A26,'[1]m round robin žrebna lista'!$A$7:$R$128,14))</f>
        <v>0</v>
      </c>
      <c r="N26" s="4"/>
      <c r="O26" s="44" t="str">
        <f>UPPER(IF($A26="","",VLOOKUP($A26,'[1]m round robin žrebna lista'!$A$7:$R$128,2)))</f>
        <v/>
      </c>
      <c r="P26" s="44" t="str">
        <f>UPPER(IF($A26="","",VLOOKUP($A26,'[1]m round robin žrebna lista'!$A$7:$R$128,3)))</f>
        <v>PEČAVAR</v>
      </c>
      <c r="Q26" s="44" t="str">
        <f>PROPER(IF($A26="","",VLOOKUP($A26,'[1]m round robin žrebna lista'!$A$7:$R$128,4)))</f>
        <v>Nil</v>
      </c>
      <c r="R26" s="44" t="str">
        <f>UPPER(IF($A26="","",VLOOKUP($A26,'[1]m round robin žrebna lista'!$A$7:$R$128,5)))</f>
        <v>TABRE</v>
      </c>
      <c r="S26" s="46"/>
      <c r="T26" s="46"/>
      <c r="U26" s="45"/>
      <c r="V26" s="46"/>
      <c r="W26" s="4"/>
      <c r="X26" s="44" t="str">
        <f>UPPER(IF($A26="","",VLOOKUP($A26,'[1]m round robin žrebna lista'!$A$7:$R$128,2)))</f>
        <v/>
      </c>
      <c r="Y26" s="44" t="str">
        <f>UPPER(IF($A26="","",VLOOKUP($A26,'[1]m round robin žrebna lista'!$A$7:$R$128,3)))</f>
        <v>PEČAVAR</v>
      </c>
      <c r="Z26" s="44" t="str">
        <f>PROPER(IF($A26="","",VLOOKUP($A26,'[1]m round robin žrebna lista'!$A$7:$R$128,4)))</f>
        <v>Nil</v>
      </c>
      <c r="AA26" s="44" t="str">
        <f>UPPER(IF($A26="","",VLOOKUP($A26,'[1]m round robin žrebna lista'!$A$7:$R$128,5)))</f>
        <v>TABRE</v>
      </c>
      <c r="AB26" s="46" t="str">
        <f>IF(S26="","",IF(S26="1bb","1bb",IF(S26="3bb","3bb",IF(S26=1,0,M24))))</f>
        <v/>
      </c>
      <c r="AC26" s="46" t="str">
        <f>IF(T26="","",IF(T26="2bb","2bb",IF(T26="3bb","3bb",IF(T26=2,0,M25))))</f>
        <v/>
      </c>
      <c r="AD26" s="45"/>
      <c r="AE26" s="46" t="str">
        <f>IF(V26="","",IF(V26="3bb","3bb",IF(V26="4bb","4bb",IF(V26=3,M27,0))))</f>
        <v/>
      </c>
      <c r="AF26" s="47">
        <f>SUM(AB26:AE26)</f>
        <v>0</v>
      </c>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row>
    <row r="27" spans="1:255" ht="72.900000000000006" customHeight="1" x14ac:dyDescent="0.5">
      <c r="A27" s="35">
        <v>27</v>
      </c>
      <c r="B27" s="36">
        <v>4</v>
      </c>
      <c r="C27" s="37" t="str">
        <f>UPPER(IF($A27="","",VLOOKUP($A27,'[1]m round robin žrebna lista'!$A$7:$R$128,2)))</f>
        <v/>
      </c>
      <c r="D27" s="38" t="str">
        <f>UPPER(IF($A27="","",VLOOKUP($A27,'[1]m round robin žrebna lista'!$A$7:$R$128,3)))</f>
        <v>ZELINŠEK</v>
      </c>
      <c r="E27" s="38" t="str">
        <f>PROPER(IF($A27="","",VLOOKUP($A27,'[1]m round robin žrebna lista'!$A$7:$R$128,4)))</f>
        <v>Loris</v>
      </c>
      <c r="F27" s="39" t="str">
        <f>UPPER(IF($A27="","",VLOOKUP($A27,'[1]m round robin žrebna lista'!$A$7:$R$128,5)))</f>
        <v>MAXLJ</v>
      </c>
      <c r="G27" s="41" t="s">
        <v>88</v>
      </c>
      <c r="H27" s="41" t="s">
        <v>87</v>
      </c>
      <c r="I27" s="41" t="s">
        <v>82</v>
      </c>
      <c r="J27" s="40"/>
      <c r="K27" s="42">
        <v>1</v>
      </c>
      <c r="L27" s="42">
        <v>3</v>
      </c>
      <c r="M27" s="43">
        <f>IF($A27="","",VLOOKUP($A27,'[1]m round robin žrebna lista'!$A$7:$R$128,14))</f>
        <v>0</v>
      </c>
      <c r="N27" s="4"/>
      <c r="O27" s="44" t="str">
        <f>UPPER(IF($A27="","",VLOOKUP($A27,'[1]m round robin žrebna lista'!$A$7:$R$128,2)))</f>
        <v/>
      </c>
      <c r="P27" s="44" t="str">
        <f>UPPER(IF($A27="","",VLOOKUP($A27,'[1]m round robin žrebna lista'!$A$7:$R$128,3)))</f>
        <v>ZELINŠEK</v>
      </c>
      <c r="Q27" s="44" t="str">
        <f>PROPER(IF($A27="","",VLOOKUP($A27,'[1]m round robin žrebna lista'!$A$7:$R$128,4)))</f>
        <v>Loris</v>
      </c>
      <c r="R27" s="44" t="str">
        <f>UPPER(IF($A27="","",VLOOKUP($A27,'[1]m round robin žrebna lista'!$A$7:$R$128,5)))</f>
        <v>MAXLJ</v>
      </c>
      <c r="S27" s="46"/>
      <c r="T27" s="46"/>
      <c r="U27" s="46"/>
      <c r="V27" s="45"/>
      <c r="W27" s="4"/>
      <c r="X27" s="44" t="str">
        <f>UPPER(IF($A27="","",VLOOKUP($A27,'[1]m round robin žrebna lista'!$A$7:$R$128,2)))</f>
        <v/>
      </c>
      <c r="Y27" s="44" t="str">
        <f>UPPER(IF($A27="","",VLOOKUP($A27,'[1]m round robin žrebna lista'!$A$7:$R$128,3)))</f>
        <v>ZELINŠEK</v>
      </c>
      <c r="Z27" s="44" t="str">
        <f>PROPER(IF($A27="","",VLOOKUP($A27,'[1]m round robin žrebna lista'!$A$7:$R$128,4)))</f>
        <v>Loris</v>
      </c>
      <c r="AA27" s="44" t="str">
        <f>UPPER(IF($A27="","",VLOOKUP($A27,'[1]m round robin žrebna lista'!$A$7:$R$128,5)))</f>
        <v>MAXLJ</v>
      </c>
      <c r="AB27" s="46" t="str">
        <f>IF(S27="","",IF(S27="1bb","1bb",IF(S27="4bb","4bb",IF(S27=1,0,M24))))</f>
        <v/>
      </c>
      <c r="AC27" s="46" t="str">
        <f>IF(T27="","",IF(T27="2bb","2bb",IF(T27="4bb","4bb",IF(T27=2,0,M25))))</f>
        <v/>
      </c>
      <c r="AD27" s="46" t="str">
        <f>IF(U27="","",IF(U27="3bb","3bb",IF(U27="4bb","4bb",IF(U27=3,0,M26))))</f>
        <v/>
      </c>
      <c r="AE27" s="45"/>
      <c r="AF27" s="47">
        <f>SUM(AB27:AD27)</f>
        <v>0</v>
      </c>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row>
    <row r="28" spans="1:255" ht="112.5" customHeight="1" x14ac:dyDescent="0.55000000000000004">
      <c r="A28" s="415"/>
      <c r="B28" s="415"/>
      <c r="C28" s="421"/>
      <c r="D28" s="421"/>
      <c r="E28" s="1"/>
      <c r="F28" s="67" t="s">
        <v>19</v>
      </c>
      <c r="G28" s="68"/>
      <c r="H28" s="68"/>
      <c r="I28" s="68"/>
      <c r="J28" s="69" t="s">
        <v>20</v>
      </c>
      <c r="K28" s="422"/>
      <c r="L28" s="422"/>
      <c r="M28" s="2"/>
      <c r="N28" s="3"/>
      <c r="O28" s="4"/>
      <c r="P28" s="4"/>
      <c r="Q28" s="4"/>
      <c r="R28" s="4"/>
      <c r="S28" s="4"/>
      <c r="T28" s="4"/>
      <c r="U28" s="4"/>
      <c r="V28" s="4"/>
      <c r="W28" s="4"/>
      <c r="X28" s="4"/>
      <c r="Y28" s="4"/>
      <c r="Z28" s="4"/>
      <c r="AA28" s="4"/>
      <c r="AB28" s="4"/>
      <c r="AC28" s="4"/>
      <c r="AD28" s="4"/>
      <c r="AE28" s="4"/>
      <c r="AF28" s="4"/>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row>
    <row r="29" spans="1:255" s="28" customFormat="1" ht="50.1" customHeight="1" x14ac:dyDescent="0.55000000000000004">
      <c r="A29" s="415"/>
      <c r="B29" s="415"/>
      <c r="C29" s="70" t="s">
        <v>21</v>
      </c>
      <c r="D29" s="1"/>
      <c r="E29" s="1"/>
      <c r="F29" s="71" t="s">
        <v>22</v>
      </c>
      <c r="G29" s="423" t="str">
        <f>'[1]vnos podatkov'!$E$10</f>
        <v>ANJA REGENT</v>
      </c>
      <c r="H29" s="423" t="str">
        <f>'[1]vnos podatkov'!$E$10</f>
        <v>ANJA REGENT</v>
      </c>
      <c r="I29" s="423" t="str">
        <f>'[1]vnos podatkov'!$E$10</f>
        <v>ANJA REGENT</v>
      </c>
      <c r="J29" s="69" t="s">
        <v>20</v>
      </c>
      <c r="K29" s="414"/>
      <c r="L29" s="414"/>
      <c r="M29" s="2"/>
      <c r="N29" s="27"/>
      <c r="O29" s="72"/>
      <c r="P29" s="72"/>
      <c r="Q29" s="72"/>
      <c r="R29" s="72"/>
      <c r="S29" s="72"/>
      <c r="T29" s="72"/>
      <c r="U29" s="72"/>
      <c r="V29" s="72"/>
      <c r="W29" s="72"/>
      <c r="X29" s="72"/>
      <c r="Y29" s="72"/>
      <c r="Z29" s="72"/>
      <c r="AA29" s="72"/>
      <c r="AB29" s="72"/>
      <c r="AC29" s="72"/>
      <c r="AD29" s="72"/>
      <c r="AE29" s="72"/>
      <c r="AF29" s="72"/>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c r="GA29" s="27"/>
      <c r="GB29" s="27"/>
      <c r="GC29" s="27"/>
      <c r="GD29" s="27"/>
      <c r="GE29" s="27"/>
      <c r="GF29" s="27"/>
      <c r="GG29" s="27"/>
      <c r="GH29" s="27"/>
      <c r="GI29" s="27"/>
      <c r="GJ29" s="27"/>
      <c r="GK29" s="27"/>
      <c r="GL29" s="27"/>
      <c r="GM29" s="27"/>
      <c r="GN29" s="27"/>
      <c r="GO29" s="27"/>
      <c r="GP29" s="27"/>
      <c r="GQ29" s="27"/>
      <c r="GR29" s="27"/>
      <c r="GS29" s="27"/>
      <c r="GT29" s="27"/>
      <c r="GU29" s="27"/>
      <c r="GV29" s="27"/>
      <c r="GW29" s="27"/>
      <c r="GX29" s="27"/>
      <c r="GY29" s="27"/>
      <c r="GZ29" s="27"/>
      <c r="HA29" s="27"/>
      <c r="HB29" s="27"/>
      <c r="HC29" s="27"/>
      <c r="HD29" s="27"/>
      <c r="HE29" s="27"/>
      <c r="HF29" s="27"/>
      <c r="HG29" s="27"/>
      <c r="HH29" s="27"/>
      <c r="HI29" s="27"/>
      <c r="HJ29" s="27"/>
      <c r="HK29" s="27"/>
      <c r="HL29" s="27"/>
      <c r="HM29" s="27"/>
      <c r="HN29" s="27"/>
      <c r="HO29" s="27"/>
      <c r="HP29" s="27"/>
      <c r="HQ29" s="27"/>
      <c r="HR29" s="27"/>
      <c r="HS29" s="27"/>
      <c r="HT29" s="27"/>
      <c r="HU29" s="27"/>
      <c r="HV29" s="27"/>
      <c r="HW29" s="27"/>
      <c r="HX29" s="27"/>
      <c r="HY29" s="27"/>
      <c r="HZ29" s="27"/>
      <c r="IA29" s="27"/>
      <c r="IB29" s="27"/>
      <c r="IC29" s="27"/>
      <c r="ID29" s="27"/>
      <c r="IE29" s="27"/>
      <c r="IF29" s="27"/>
      <c r="IG29" s="27"/>
      <c r="IH29" s="27"/>
      <c r="II29" s="27"/>
      <c r="IJ29" s="27"/>
      <c r="IK29" s="27"/>
      <c r="IL29" s="27"/>
      <c r="IM29" s="27"/>
      <c r="IN29" s="27"/>
      <c r="IO29" s="27"/>
      <c r="IP29" s="27"/>
      <c r="IQ29" s="27"/>
      <c r="IR29" s="27"/>
      <c r="IS29" s="27"/>
      <c r="IT29" s="27"/>
      <c r="IU29" s="27"/>
    </row>
    <row r="30" spans="1:255" ht="50.1" customHeight="1" x14ac:dyDescent="0.55000000000000004">
      <c r="A30" s="415"/>
      <c r="B30" s="415"/>
      <c r="C30" s="73" t="s">
        <v>23</v>
      </c>
      <c r="D30" s="1"/>
      <c r="E30" s="1"/>
      <c r="F30" s="67" t="s">
        <v>24</v>
      </c>
      <c r="G30" s="423"/>
      <c r="H30" s="423"/>
      <c r="I30" s="423"/>
      <c r="J30" s="69" t="s">
        <v>20</v>
      </c>
      <c r="K30" s="414"/>
      <c r="L30" s="414"/>
      <c r="M30" s="2"/>
    </row>
    <row r="31" spans="1:255" x14ac:dyDescent="0.4">
      <c r="A31" s="415"/>
      <c r="B31" s="415"/>
      <c r="C31" s="415"/>
      <c r="D31" s="415"/>
      <c r="E31" s="415"/>
      <c r="F31" s="415"/>
      <c r="G31" s="415"/>
      <c r="H31" s="415"/>
      <c r="I31" s="415"/>
      <c r="J31" s="415"/>
      <c r="K31" s="415"/>
      <c r="L31" s="415"/>
      <c r="M31" s="2"/>
      <c r="N31" s="75"/>
      <c r="O31" s="76"/>
      <c r="P31" s="76"/>
      <c r="Q31" s="76"/>
      <c r="R31" s="76"/>
      <c r="S31" s="76"/>
      <c r="T31" s="76"/>
      <c r="U31" s="76"/>
      <c r="V31" s="76"/>
      <c r="W31" s="76"/>
      <c r="X31" s="76"/>
      <c r="Y31" s="76"/>
      <c r="Z31" s="76"/>
      <c r="AA31" s="76"/>
      <c r="AB31" s="76"/>
      <c r="AC31" s="76"/>
      <c r="AD31" s="76"/>
      <c r="AE31" s="76"/>
      <c r="AF31" s="76"/>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c r="EO31" s="75"/>
      <c r="EP31" s="75"/>
      <c r="EQ31" s="75"/>
      <c r="ER31" s="75"/>
      <c r="ES31" s="75"/>
      <c r="ET31" s="75"/>
      <c r="EU31" s="75"/>
      <c r="EV31" s="75"/>
      <c r="EW31" s="75"/>
      <c r="EX31" s="75"/>
      <c r="EY31" s="75"/>
      <c r="EZ31" s="75"/>
      <c r="FA31" s="75"/>
      <c r="FB31" s="75"/>
      <c r="FC31" s="75"/>
      <c r="FD31" s="75"/>
      <c r="FE31" s="75"/>
      <c r="FF31" s="75"/>
      <c r="FG31" s="75"/>
      <c r="FH31" s="75"/>
      <c r="FI31" s="75"/>
      <c r="FJ31" s="75"/>
      <c r="FK31" s="75"/>
      <c r="FL31" s="75"/>
      <c r="FM31" s="75"/>
      <c r="FN31" s="75"/>
      <c r="FO31" s="75"/>
      <c r="FP31" s="75"/>
      <c r="FQ31" s="75"/>
      <c r="FR31" s="75"/>
      <c r="FS31" s="75"/>
      <c r="FT31" s="75"/>
      <c r="FU31" s="75"/>
      <c r="FV31" s="75"/>
      <c r="FW31" s="75"/>
      <c r="FX31" s="75"/>
      <c r="FY31" s="75"/>
      <c r="FZ31" s="75"/>
      <c r="GA31" s="75"/>
      <c r="GB31" s="75"/>
      <c r="GC31" s="75"/>
      <c r="GD31" s="75"/>
      <c r="GE31" s="75"/>
      <c r="GF31" s="75"/>
      <c r="GG31" s="75"/>
      <c r="GH31" s="75"/>
      <c r="GI31" s="75"/>
      <c r="GJ31" s="75"/>
      <c r="GK31" s="75"/>
      <c r="GL31" s="75"/>
      <c r="GM31" s="75"/>
      <c r="GN31" s="75"/>
      <c r="GO31" s="75"/>
      <c r="GP31" s="75"/>
      <c r="GQ31" s="75"/>
      <c r="GR31" s="75"/>
      <c r="GS31" s="75"/>
      <c r="GT31" s="75"/>
      <c r="GU31" s="75"/>
      <c r="GV31" s="75"/>
      <c r="GW31" s="75"/>
      <c r="GX31" s="75"/>
      <c r="GY31" s="75"/>
      <c r="GZ31" s="75"/>
      <c r="HA31" s="75"/>
      <c r="HB31" s="75"/>
      <c r="HC31" s="75"/>
      <c r="HD31" s="75"/>
      <c r="HE31" s="75"/>
      <c r="HF31" s="75"/>
      <c r="HG31" s="75"/>
      <c r="HH31" s="75"/>
      <c r="HI31" s="75"/>
      <c r="HJ31" s="75"/>
      <c r="HK31" s="75"/>
      <c r="HL31" s="75"/>
      <c r="HM31" s="75"/>
      <c r="HN31" s="75"/>
      <c r="HO31" s="75"/>
      <c r="HP31" s="75"/>
      <c r="HQ31" s="75"/>
      <c r="HR31" s="75"/>
      <c r="HS31" s="75"/>
      <c r="HT31" s="75"/>
      <c r="HU31" s="75"/>
      <c r="HV31" s="75"/>
      <c r="HW31" s="75"/>
      <c r="HX31" s="75"/>
      <c r="HY31" s="75"/>
      <c r="HZ31" s="75"/>
      <c r="IA31" s="75"/>
      <c r="IB31" s="75"/>
      <c r="IC31" s="75"/>
      <c r="ID31" s="75"/>
      <c r="IE31" s="75"/>
      <c r="IF31" s="75"/>
      <c r="IG31" s="75"/>
      <c r="IH31" s="75"/>
      <c r="II31" s="75"/>
      <c r="IJ31" s="75"/>
      <c r="IK31" s="75"/>
      <c r="IL31" s="75"/>
      <c r="IM31" s="75"/>
      <c r="IN31" s="75"/>
      <c r="IO31" s="75"/>
      <c r="IP31" s="75"/>
      <c r="IQ31" s="75"/>
      <c r="IR31" s="75"/>
      <c r="IS31" s="75"/>
      <c r="IT31" s="75"/>
      <c r="IU31" s="75"/>
    </row>
    <row r="32" spans="1:255" s="28" customFormat="1" ht="30.6" x14ac:dyDescent="0.55000000000000004">
      <c r="A32" s="70"/>
      <c r="B32" s="70"/>
      <c r="C32" s="70"/>
      <c r="D32" s="70"/>
      <c r="E32" s="70"/>
      <c r="F32" s="5"/>
      <c r="G32" s="70"/>
      <c r="H32" s="70"/>
      <c r="I32" s="70"/>
      <c r="J32" s="70"/>
      <c r="K32" s="70"/>
      <c r="L32" s="70"/>
      <c r="M32" s="77"/>
      <c r="N32" s="27"/>
      <c r="O32" s="72"/>
      <c r="P32" s="72"/>
      <c r="Q32" s="72"/>
      <c r="R32" s="72"/>
      <c r="S32" s="72"/>
      <c r="T32" s="72"/>
      <c r="U32" s="72"/>
      <c r="V32" s="72"/>
      <c r="W32" s="72"/>
      <c r="X32" s="72"/>
      <c r="Y32" s="72"/>
      <c r="Z32" s="72"/>
      <c r="AA32" s="72"/>
      <c r="AB32" s="72"/>
      <c r="AC32" s="72"/>
      <c r="AD32" s="72"/>
      <c r="AE32" s="72"/>
      <c r="AF32" s="72"/>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c r="FM32" s="27"/>
      <c r="FN32" s="27"/>
      <c r="FO32" s="27"/>
      <c r="FP32" s="27"/>
      <c r="FQ32" s="27"/>
      <c r="FR32" s="27"/>
      <c r="FS32" s="27"/>
      <c r="FT32" s="27"/>
      <c r="FU32" s="27"/>
      <c r="FV32" s="27"/>
      <c r="FW32" s="27"/>
      <c r="FX32" s="27"/>
      <c r="FY32" s="27"/>
      <c r="FZ32" s="27"/>
      <c r="GA32" s="27"/>
      <c r="GB32" s="27"/>
      <c r="GC32" s="27"/>
      <c r="GD32" s="27"/>
      <c r="GE32" s="27"/>
      <c r="GF32" s="27"/>
      <c r="GG32" s="27"/>
      <c r="GH32" s="27"/>
      <c r="GI32" s="27"/>
      <c r="GJ32" s="27"/>
      <c r="GK32" s="27"/>
      <c r="GL32" s="27"/>
      <c r="GM32" s="27"/>
      <c r="GN32" s="27"/>
      <c r="GO32" s="27"/>
      <c r="GP32" s="27"/>
      <c r="GQ32" s="27"/>
      <c r="GR32" s="27"/>
      <c r="GS32" s="27"/>
      <c r="GT32" s="27"/>
      <c r="GU32" s="27"/>
      <c r="GV32" s="27"/>
      <c r="GW32" s="27"/>
      <c r="GX32" s="27"/>
      <c r="GY32" s="27"/>
      <c r="GZ32" s="27"/>
      <c r="HA32" s="27"/>
      <c r="HB32" s="27"/>
      <c r="HC32" s="27"/>
      <c r="HD32" s="27"/>
      <c r="HE32" s="27"/>
      <c r="HF32" s="27"/>
      <c r="HG32" s="27"/>
      <c r="HH32" s="27"/>
      <c r="HI32" s="27"/>
      <c r="HJ32" s="27"/>
      <c r="HK32" s="27"/>
      <c r="HL32" s="27"/>
      <c r="HM32" s="27"/>
      <c r="HN32" s="27"/>
      <c r="HO32" s="27"/>
      <c r="HP32" s="27"/>
      <c r="HQ32" s="27"/>
      <c r="HR32" s="27"/>
      <c r="HS32" s="27"/>
      <c r="HT32" s="27"/>
      <c r="HU32" s="27"/>
      <c r="HV32" s="27"/>
      <c r="HW32" s="27"/>
      <c r="HX32" s="27"/>
      <c r="HY32" s="27"/>
      <c r="HZ32" s="27"/>
      <c r="IA32" s="27"/>
      <c r="IB32" s="27"/>
      <c r="IC32" s="27"/>
      <c r="ID32" s="27"/>
      <c r="IE32" s="27"/>
      <c r="IF32" s="27"/>
      <c r="IG32" s="27"/>
      <c r="IH32" s="27"/>
      <c r="II32" s="27"/>
      <c r="IJ32" s="27"/>
      <c r="IK32" s="27"/>
      <c r="IL32" s="27"/>
      <c r="IM32" s="27"/>
      <c r="IN32" s="27"/>
      <c r="IO32" s="27"/>
      <c r="IP32" s="27"/>
      <c r="IQ32" s="27"/>
      <c r="IR32" s="27"/>
      <c r="IS32" s="27"/>
      <c r="IT32" s="27"/>
      <c r="IU32" s="27"/>
    </row>
    <row r="33" spans="1:255" x14ac:dyDescent="0.4">
      <c r="A33" s="6"/>
      <c r="B33" s="78"/>
      <c r="C33" s="78"/>
      <c r="D33" s="78"/>
      <c r="E33" s="78"/>
      <c r="F33" s="78"/>
      <c r="G33" s="78"/>
      <c r="H33" s="78"/>
      <c r="I33" s="78"/>
      <c r="J33" s="78"/>
      <c r="K33" s="78"/>
      <c r="L33" s="78"/>
      <c r="M33" s="79"/>
      <c r="N33" s="75"/>
      <c r="O33" s="76"/>
      <c r="P33" s="76"/>
      <c r="Q33" s="76"/>
      <c r="R33" s="76"/>
      <c r="S33" s="76"/>
      <c r="T33" s="76"/>
      <c r="U33" s="76"/>
      <c r="V33" s="76"/>
      <c r="W33" s="76"/>
      <c r="X33" s="76"/>
      <c r="Y33" s="76"/>
      <c r="Z33" s="76"/>
      <c r="AA33" s="76"/>
      <c r="AB33" s="76"/>
      <c r="AC33" s="76"/>
      <c r="AD33" s="76"/>
      <c r="AE33" s="76"/>
      <c r="AF33" s="76"/>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c r="BT33" s="75"/>
      <c r="BU33" s="75"/>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c r="EO33" s="75"/>
      <c r="EP33" s="75"/>
      <c r="EQ33" s="75"/>
      <c r="ER33" s="75"/>
      <c r="ES33" s="75"/>
      <c r="ET33" s="75"/>
      <c r="EU33" s="75"/>
      <c r="EV33" s="75"/>
      <c r="EW33" s="75"/>
      <c r="EX33" s="75"/>
      <c r="EY33" s="75"/>
      <c r="EZ33" s="75"/>
      <c r="FA33" s="75"/>
      <c r="FB33" s="75"/>
      <c r="FC33" s="75"/>
      <c r="FD33" s="75"/>
      <c r="FE33" s="75"/>
      <c r="FF33" s="75"/>
      <c r="FG33" s="75"/>
      <c r="FH33" s="75"/>
      <c r="FI33" s="75"/>
      <c r="FJ33" s="75"/>
      <c r="FK33" s="75"/>
      <c r="FL33" s="75"/>
      <c r="FM33" s="75"/>
      <c r="FN33" s="75"/>
      <c r="FO33" s="75"/>
      <c r="FP33" s="75"/>
      <c r="FQ33" s="75"/>
      <c r="FR33" s="75"/>
      <c r="FS33" s="75"/>
      <c r="FT33" s="75"/>
      <c r="FU33" s="75"/>
      <c r="FV33" s="75"/>
      <c r="FW33" s="75"/>
      <c r="FX33" s="75"/>
      <c r="FY33" s="75"/>
      <c r="FZ33" s="75"/>
      <c r="GA33" s="75"/>
      <c r="GB33" s="75"/>
      <c r="GC33" s="75"/>
      <c r="GD33" s="75"/>
      <c r="GE33" s="75"/>
      <c r="GF33" s="75"/>
      <c r="GG33" s="75"/>
      <c r="GH33" s="75"/>
      <c r="GI33" s="75"/>
      <c r="GJ33" s="75"/>
      <c r="GK33" s="75"/>
      <c r="GL33" s="75"/>
      <c r="GM33" s="75"/>
      <c r="GN33" s="75"/>
      <c r="GO33" s="75"/>
      <c r="GP33" s="75"/>
      <c r="GQ33" s="75"/>
      <c r="GR33" s="75"/>
      <c r="GS33" s="75"/>
      <c r="GT33" s="75"/>
      <c r="GU33" s="75"/>
      <c r="GV33" s="75"/>
      <c r="GW33" s="75"/>
      <c r="GX33" s="75"/>
      <c r="GY33" s="75"/>
      <c r="GZ33" s="75"/>
      <c r="HA33" s="75"/>
      <c r="HB33" s="75"/>
      <c r="HC33" s="75"/>
      <c r="HD33" s="75"/>
      <c r="HE33" s="75"/>
      <c r="HF33" s="75"/>
      <c r="HG33" s="75"/>
      <c r="HH33" s="75"/>
      <c r="HI33" s="75"/>
      <c r="HJ33" s="75"/>
      <c r="HK33" s="75"/>
      <c r="HL33" s="75"/>
      <c r="HM33" s="75"/>
      <c r="HN33" s="75"/>
      <c r="HO33" s="75"/>
      <c r="HP33" s="75"/>
      <c r="HQ33" s="75"/>
      <c r="HR33" s="75"/>
      <c r="HS33" s="75"/>
      <c r="HT33" s="75"/>
      <c r="HU33" s="75"/>
      <c r="HV33" s="75"/>
      <c r="HW33" s="75"/>
      <c r="HX33" s="75"/>
      <c r="HY33" s="75"/>
      <c r="HZ33" s="75"/>
      <c r="IA33" s="75"/>
      <c r="IB33" s="75"/>
      <c r="IC33" s="75"/>
      <c r="ID33" s="75"/>
      <c r="IE33" s="75"/>
      <c r="IF33" s="75"/>
      <c r="IG33" s="75"/>
      <c r="IH33" s="75"/>
      <c r="II33" s="75"/>
      <c r="IJ33" s="75"/>
      <c r="IK33" s="75"/>
      <c r="IL33" s="75"/>
      <c r="IM33" s="75"/>
      <c r="IN33" s="75"/>
      <c r="IO33" s="75"/>
      <c r="IP33" s="75"/>
      <c r="IQ33" s="75"/>
      <c r="IR33" s="75"/>
      <c r="IS33" s="75"/>
      <c r="IT33" s="75"/>
      <c r="IU33" s="75"/>
    </row>
    <row r="34" spans="1:255" x14ac:dyDescent="0.4">
      <c r="N34" s="3"/>
      <c r="O34" s="4"/>
      <c r="P34" s="4"/>
      <c r="Q34" s="4"/>
      <c r="R34" s="4"/>
      <c r="S34" s="4"/>
      <c r="T34" s="4"/>
      <c r="U34" s="4"/>
      <c r="V34" s="4"/>
      <c r="W34" s="4"/>
      <c r="X34" s="4"/>
      <c r="Y34" s="4"/>
      <c r="Z34" s="4"/>
      <c r="AA34" s="4"/>
      <c r="AB34" s="4"/>
      <c r="AC34" s="4"/>
      <c r="AD34" s="4"/>
      <c r="AE34" s="4"/>
      <c r="AF34" s="4"/>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row>
    <row r="35" spans="1:255" x14ac:dyDescent="0.4">
      <c r="N35" s="3"/>
      <c r="O35" s="4"/>
      <c r="P35" s="4"/>
      <c r="Q35" s="4"/>
      <c r="R35" s="4"/>
      <c r="S35" s="4"/>
      <c r="T35" s="4"/>
      <c r="U35" s="4"/>
      <c r="V35" s="4"/>
      <c r="W35" s="4"/>
      <c r="X35" s="4"/>
      <c r="Y35" s="4"/>
      <c r="Z35" s="4"/>
      <c r="AA35" s="4"/>
      <c r="AB35" s="4"/>
      <c r="AC35" s="4"/>
      <c r="AD35" s="4"/>
      <c r="AE35" s="4"/>
      <c r="AF35" s="4"/>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row>
    <row r="36" spans="1:255" ht="30" x14ac:dyDescent="0.5">
      <c r="J36" s="82"/>
      <c r="K36" s="82"/>
      <c r="N36" s="3"/>
      <c r="O36" s="4"/>
      <c r="P36" s="4"/>
      <c r="Q36" s="4"/>
      <c r="R36" s="4"/>
      <c r="S36" s="4"/>
      <c r="T36" s="4"/>
      <c r="U36" s="4"/>
      <c r="V36" s="4"/>
      <c r="W36" s="4"/>
      <c r="X36" s="4"/>
      <c r="Y36" s="4"/>
      <c r="Z36" s="4"/>
      <c r="AA36" s="4"/>
      <c r="AB36" s="4"/>
      <c r="AC36" s="4"/>
      <c r="AD36" s="4"/>
      <c r="AE36" s="4"/>
      <c r="AF36" s="4"/>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row>
    <row r="37" spans="1:255" ht="30" x14ac:dyDescent="0.5">
      <c r="J37" s="82"/>
      <c r="K37" s="82"/>
      <c r="N37" s="3"/>
      <c r="O37" s="4"/>
      <c r="P37" s="4"/>
      <c r="Q37" s="4"/>
      <c r="R37" s="4"/>
      <c r="S37" s="4"/>
      <c r="T37" s="4"/>
      <c r="U37" s="4"/>
      <c r="V37" s="4"/>
      <c r="W37" s="4"/>
      <c r="X37" s="4"/>
      <c r="Y37" s="4"/>
      <c r="Z37" s="4"/>
      <c r="AA37" s="4"/>
      <c r="AB37" s="4"/>
      <c r="AC37" s="4"/>
      <c r="AD37" s="4"/>
      <c r="AE37" s="4"/>
      <c r="AF37" s="4"/>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row>
    <row r="38" spans="1:255" ht="30" x14ac:dyDescent="0.5">
      <c r="J38" s="82"/>
      <c r="K38" s="82"/>
      <c r="N38" s="3"/>
      <c r="O38" s="4"/>
      <c r="P38" s="4"/>
      <c r="Q38" s="4"/>
      <c r="R38" s="4"/>
      <c r="S38" s="4"/>
      <c r="T38" s="4"/>
      <c r="U38" s="4"/>
      <c r="V38" s="4"/>
      <c r="W38" s="4"/>
      <c r="X38" s="4"/>
      <c r="Y38" s="4"/>
      <c r="Z38" s="4"/>
      <c r="AA38" s="4"/>
      <c r="AB38" s="4"/>
      <c r="AC38" s="4"/>
      <c r="AD38" s="4"/>
      <c r="AE38" s="4"/>
      <c r="AF38" s="4"/>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row>
    <row r="39" spans="1:255" ht="30" x14ac:dyDescent="0.5">
      <c r="J39" s="82"/>
      <c r="K39" s="82"/>
      <c r="N39" s="3"/>
      <c r="O39" s="4"/>
      <c r="P39" s="4"/>
      <c r="Q39" s="4"/>
      <c r="R39" s="4"/>
      <c r="S39" s="4"/>
      <c r="T39" s="4"/>
      <c r="U39" s="4"/>
      <c r="V39" s="4"/>
      <c r="W39" s="4"/>
      <c r="X39" s="4"/>
      <c r="Y39" s="4"/>
      <c r="Z39" s="4"/>
      <c r="AA39" s="4"/>
      <c r="AB39" s="4"/>
      <c r="AC39" s="4"/>
      <c r="AD39" s="4"/>
      <c r="AE39" s="4"/>
      <c r="AF39" s="4"/>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row>
    <row r="40" spans="1:255" ht="30" x14ac:dyDescent="0.5">
      <c r="J40" s="82"/>
      <c r="K40" s="82"/>
      <c r="N40" s="3"/>
      <c r="O40" s="4"/>
      <c r="P40" s="4"/>
      <c r="Q40" s="4"/>
      <c r="R40" s="4"/>
      <c r="S40" s="4"/>
      <c r="T40" s="4"/>
      <c r="U40" s="4"/>
      <c r="V40" s="4"/>
      <c r="W40" s="4"/>
      <c r="X40" s="4"/>
      <c r="Y40" s="4"/>
      <c r="Z40" s="4"/>
      <c r="AA40" s="4"/>
      <c r="AB40" s="4"/>
      <c r="AC40" s="4"/>
      <c r="AD40" s="4"/>
      <c r="AE40" s="4"/>
      <c r="AF40" s="4"/>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row>
    <row r="41" spans="1:255" ht="30" x14ac:dyDescent="0.5">
      <c r="J41" s="82"/>
      <c r="K41" s="82"/>
      <c r="N41" s="3"/>
      <c r="O41" s="4"/>
      <c r="P41" s="4"/>
      <c r="Q41" s="4"/>
      <c r="R41" s="4"/>
      <c r="S41" s="4"/>
      <c r="T41" s="4"/>
      <c r="U41" s="4"/>
      <c r="V41" s="4"/>
      <c r="W41" s="4"/>
      <c r="X41" s="4"/>
      <c r="Y41" s="4"/>
      <c r="Z41" s="4"/>
      <c r="AA41" s="4"/>
      <c r="AB41" s="4"/>
      <c r="AC41" s="4"/>
      <c r="AD41" s="4"/>
      <c r="AE41" s="4"/>
      <c r="AF41" s="4"/>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row>
    <row r="42" spans="1:255" ht="30" x14ac:dyDescent="0.5">
      <c r="J42" s="82"/>
      <c r="K42" s="82"/>
      <c r="N42" s="3"/>
      <c r="O42" s="4"/>
      <c r="P42" s="4"/>
      <c r="Q42" s="4"/>
      <c r="R42" s="4"/>
      <c r="S42" s="4"/>
      <c r="T42" s="4"/>
      <c r="U42" s="4"/>
      <c r="V42" s="4"/>
      <c r="W42" s="4"/>
      <c r="X42" s="4"/>
      <c r="Y42" s="4"/>
      <c r="Z42" s="4"/>
      <c r="AA42" s="4"/>
      <c r="AB42" s="4"/>
      <c r="AC42" s="4"/>
      <c r="AD42" s="4"/>
      <c r="AE42" s="4"/>
      <c r="AF42" s="4"/>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row>
    <row r="43" spans="1:255" ht="30" x14ac:dyDescent="0.5">
      <c r="J43" s="82"/>
      <c r="K43" s="82"/>
      <c r="N43" s="83"/>
      <c r="O43" s="84"/>
      <c r="P43" s="84"/>
      <c r="Q43" s="84"/>
      <c r="R43" s="84"/>
      <c r="S43" s="84"/>
      <c r="T43" s="84"/>
    </row>
    <row r="44" spans="1:255" ht="30" x14ac:dyDescent="0.5">
      <c r="J44" s="82"/>
      <c r="K44" s="82"/>
      <c r="N44" s="83"/>
      <c r="O44" s="84"/>
      <c r="P44" s="84"/>
      <c r="Q44" s="84"/>
      <c r="R44" s="84"/>
      <c r="S44" s="84"/>
      <c r="T44" s="84"/>
    </row>
    <row r="45" spans="1:255" ht="30" x14ac:dyDescent="0.5">
      <c r="J45" s="82"/>
      <c r="K45" s="82"/>
      <c r="N45" s="83"/>
      <c r="O45" s="84"/>
      <c r="P45" s="84"/>
      <c r="Q45" s="84"/>
      <c r="R45" s="84"/>
      <c r="S45" s="84"/>
      <c r="T45" s="84"/>
    </row>
    <row r="46" spans="1:255" ht="30" x14ac:dyDescent="0.5">
      <c r="J46" s="82"/>
      <c r="K46" s="82"/>
      <c r="N46" s="83"/>
      <c r="O46" s="84"/>
      <c r="P46" s="84"/>
      <c r="Q46" s="84"/>
      <c r="R46" s="84"/>
      <c r="S46" s="84"/>
      <c r="T46" s="84"/>
    </row>
    <row r="47" spans="1:255" ht="30" x14ac:dyDescent="0.5">
      <c r="J47" s="82"/>
      <c r="K47" s="82"/>
      <c r="N47" s="83"/>
      <c r="O47" s="84"/>
      <c r="P47" s="84"/>
      <c r="Q47" s="84"/>
      <c r="R47" s="84"/>
      <c r="S47" s="84"/>
      <c r="T47" s="84"/>
    </row>
    <row r="48" spans="1:255" ht="30" x14ac:dyDescent="0.5">
      <c r="J48" s="82"/>
      <c r="K48" s="82"/>
      <c r="N48" s="83"/>
      <c r="O48" s="84"/>
      <c r="P48" s="84"/>
      <c r="Q48" s="84"/>
      <c r="R48" s="84"/>
      <c r="S48" s="84"/>
      <c r="T48" s="84"/>
    </row>
    <row r="49" spans="10:20" ht="30" x14ac:dyDescent="0.5">
      <c r="J49" s="82"/>
      <c r="K49" s="82"/>
      <c r="N49" s="83"/>
      <c r="O49" s="84"/>
      <c r="P49" s="84"/>
      <c r="Q49" s="84"/>
      <c r="R49" s="84"/>
      <c r="S49" s="84"/>
      <c r="T49" s="84"/>
    </row>
    <row r="50" spans="10:20" ht="30" x14ac:dyDescent="0.5">
      <c r="J50" s="82"/>
      <c r="K50" s="82"/>
      <c r="N50" s="83"/>
      <c r="O50" s="84"/>
      <c r="P50" s="84"/>
      <c r="Q50" s="84"/>
      <c r="R50" s="84"/>
      <c r="S50" s="84"/>
      <c r="T50" s="84"/>
    </row>
    <row r="51" spans="10:20" ht="30" x14ac:dyDescent="0.5">
      <c r="J51" s="82"/>
      <c r="K51" s="82"/>
      <c r="N51" s="83"/>
      <c r="O51" s="84"/>
      <c r="P51" s="84"/>
      <c r="Q51" s="84"/>
      <c r="R51" s="84"/>
      <c r="S51" s="84"/>
      <c r="T51" s="84"/>
    </row>
    <row r="52" spans="10:20" ht="30" x14ac:dyDescent="0.5">
      <c r="J52" s="82"/>
      <c r="K52" s="82"/>
      <c r="N52" s="83"/>
      <c r="O52" s="84"/>
      <c r="P52" s="84"/>
      <c r="Q52" s="84"/>
      <c r="R52" s="84"/>
      <c r="S52" s="84"/>
      <c r="T52" s="84"/>
    </row>
    <row r="53" spans="10:20" ht="30" x14ac:dyDescent="0.5">
      <c r="J53" s="82"/>
      <c r="K53" s="82"/>
      <c r="N53" s="83"/>
      <c r="O53" s="84"/>
      <c r="P53" s="84"/>
      <c r="Q53" s="84"/>
      <c r="R53" s="84"/>
      <c r="S53" s="84"/>
      <c r="T53" s="84"/>
    </row>
    <row r="54" spans="10:20" ht="30" x14ac:dyDescent="0.5">
      <c r="J54" s="82"/>
      <c r="K54" s="82"/>
      <c r="N54" s="83"/>
      <c r="O54" s="84"/>
      <c r="P54" s="84"/>
      <c r="Q54" s="84"/>
      <c r="R54" s="84"/>
      <c r="S54" s="84"/>
      <c r="T54" s="84"/>
    </row>
    <row r="55" spans="10:20" ht="30" x14ac:dyDescent="0.5">
      <c r="J55" s="82"/>
      <c r="K55" s="82"/>
      <c r="N55" s="83"/>
      <c r="O55" s="84"/>
      <c r="P55" s="84"/>
      <c r="Q55" s="84"/>
      <c r="R55" s="84"/>
      <c r="S55" s="84"/>
      <c r="T55" s="84"/>
    </row>
    <row r="56" spans="10:20" ht="30" x14ac:dyDescent="0.5">
      <c r="J56" s="82"/>
      <c r="K56" s="82"/>
      <c r="N56" s="83"/>
      <c r="O56" s="84"/>
      <c r="P56" s="84"/>
      <c r="Q56" s="84"/>
      <c r="R56" s="84"/>
      <c r="S56" s="84"/>
      <c r="T56" s="84"/>
    </row>
    <row r="57" spans="10:20" ht="30" x14ac:dyDescent="0.5">
      <c r="J57" s="82"/>
      <c r="K57" s="82"/>
      <c r="N57" s="83"/>
      <c r="O57" s="84"/>
      <c r="P57" s="84"/>
      <c r="Q57" s="84"/>
      <c r="R57" s="84"/>
      <c r="S57" s="84"/>
      <c r="T57" s="84"/>
    </row>
    <row r="58" spans="10:20" ht="30" x14ac:dyDescent="0.5">
      <c r="J58" s="82"/>
      <c r="K58" s="82"/>
      <c r="N58" s="83"/>
      <c r="O58" s="84"/>
      <c r="P58" s="84"/>
      <c r="Q58" s="84"/>
      <c r="R58" s="84"/>
      <c r="S58" s="84"/>
      <c r="T58" s="84"/>
    </row>
    <row r="59" spans="10:20" ht="30" x14ac:dyDescent="0.5">
      <c r="J59" s="82"/>
      <c r="K59" s="82"/>
      <c r="N59" s="83"/>
      <c r="O59" s="84"/>
      <c r="P59" s="84"/>
      <c r="Q59" s="84"/>
      <c r="R59" s="84"/>
      <c r="S59" s="84"/>
      <c r="T59" s="84"/>
    </row>
    <row r="60" spans="10:20" ht="30" x14ac:dyDescent="0.5">
      <c r="J60" s="82"/>
      <c r="K60" s="82"/>
      <c r="N60" s="83"/>
      <c r="O60" s="84"/>
      <c r="P60" s="84"/>
      <c r="Q60" s="84"/>
      <c r="R60" s="84"/>
      <c r="S60" s="84"/>
      <c r="T60" s="84"/>
    </row>
    <row r="61" spans="10:20" ht="30" x14ac:dyDescent="0.5">
      <c r="J61" s="82"/>
      <c r="K61" s="82"/>
      <c r="N61" s="83"/>
      <c r="O61" s="84"/>
      <c r="P61" s="84"/>
      <c r="Q61" s="84"/>
      <c r="R61" s="84"/>
      <c r="S61" s="84"/>
      <c r="T61" s="84"/>
    </row>
    <row r="62" spans="10:20" ht="30" x14ac:dyDescent="0.5">
      <c r="J62" s="82"/>
      <c r="K62" s="82"/>
      <c r="N62" s="83"/>
      <c r="O62" s="84"/>
      <c r="P62" s="84"/>
      <c r="Q62" s="84"/>
      <c r="R62" s="84"/>
      <c r="S62" s="84"/>
      <c r="T62" s="84"/>
    </row>
    <row r="63" spans="10:20" ht="30" x14ac:dyDescent="0.5">
      <c r="J63" s="82"/>
      <c r="K63" s="82"/>
      <c r="N63" s="83"/>
      <c r="O63" s="84"/>
      <c r="P63" s="84"/>
      <c r="Q63" s="84"/>
      <c r="R63" s="84"/>
      <c r="S63" s="84"/>
      <c r="T63" s="84"/>
    </row>
    <row r="64" spans="10:20" ht="30" x14ac:dyDescent="0.5">
      <c r="J64" s="82"/>
      <c r="K64" s="82"/>
      <c r="N64" s="83"/>
      <c r="O64" s="84"/>
      <c r="P64" s="84"/>
      <c r="Q64" s="84"/>
      <c r="R64" s="84"/>
      <c r="S64" s="84"/>
      <c r="T64" s="84"/>
    </row>
    <row r="65" spans="10:20" ht="30" x14ac:dyDescent="0.5">
      <c r="J65" s="82"/>
      <c r="K65" s="82"/>
      <c r="N65" s="83"/>
      <c r="O65" s="84"/>
      <c r="P65" s="84"/>
      <c r="Q65" s="84"/>
      <c r="R65" s="84"/>
      <c r="S65" s="84"/>
      <c r="T65" s="84"/>
    </row>
    <row r="66" spans="10:20" ht="30" x14ac:dyDescent="0.5">
      <c r="J66" s="82"/>
      <c r="K66" s="82"/>
      <c r="N66" s="83"/>
      <c r="O66" s="84"/>
      <c r="P66" s="84"/>
      <c r="Q66" s="84"/>
      <c r="R66" s="84"/>
      <c r="S66" s="84"/>
      <c r="T66" s="84"/>
    </row>
    <row r="67" spans="10:20" ht="30" x14ac:dyDescent="0.5">
      <c r="J67" s="82"/>
      <c r="K67" s="82"/>
      <c r="N67" s="83"/>
      <c r="O67" s="84"/>
      <c r="P67" s="84"/>
      <c r="Q67" s="84"/>
      <c r="R67" s="84"/>
      <c r="S67" s="84"/>
      <c r="T67" s="84"/>
    </row>
    <row r="68" spans="10:20" ht="30" x14ac:dyDescent="0.5">
      <c r="J68" s="82"/>
      <c r="K68" s="82"/>
      <c r="N68" s="83"/>
      <c r="O68" s="84"/>
      <c r="P68" s="84"/>
      <c r="Q68" s="84"/>
      <c r="R68" s="84"/>
      <c r="S68" s="84"/>
      <c r="T68" s="84"/>
    </row>
    <row r="69" spans="10:20" ht="30" x14ac:dyDescent="0.5">
      <c r="J69" s="82"/>
      <c r="K69" s="82"/>
      <c r="N69" s="83"/>
      <c r="O69" s="84"/>
      <c r="P69" s="84"/>
      <c r="Q69" s="84"/>
      <c r="R69" s="84"/>
      <c r="S69" s="84"/>
      <c r="T69" s="84"/>
    </row>
    <row r="70" spans="10:20" ht="30" x14ac:dyDescent="0.5">
      <c r="J70" s="82"/>
      <c r="K70" s="82"/>
      <c r="N70" s="83"/>
      <c r="O70" s="84"/>
      <c r="P70" s="84"/>
      <c r="Q70" s="84"/>
      <c r="R70" s="84"/>
      <c r="S70" s="84"/>
      <c r="T70" s="84"/>
    </row>
    <row r="71" spans="10:20" ht="30" x14ac:dyDescent="0.5">
      <c r="J71" s="82"/>
      <c r="K71" s="82"/>
      <c r="N71" s="83"/>
      <c r="O71" s="84"/>
      <c r="P71" s="84"/>
      <c r="Q71" s="84"/>
      <c r="R71" s="84"/>
      <c r="S71" s="84"/>
      <c r="T71" s="84"/>
    </row>
    <row r="72" spans="10:20" ht="30" x14ac:dyDescent="0.5">
      <c r="J72" s="82"/>
      <c r="K72" s="82"/>
      <c r="N72" s="83"/>
      <c r="O72" s="84"/>
      <c r="P72" s="84"/>
      <c r="Q72" s="84"/>
      <c r="R72" s="84"/>
      <c r="S72" s="84"/>
      <c r="T72" s="84"/>
    </row>
    <row r="73" spans="10:20" ht="30" x14ac:dyDescent="0.5">
      <c r="J73" s="82"/>
      <c r="K73" s="82"/>
      <c r="N73" s="83"/>
      <c r="O73" s="84"/>
      <c r="P73" s="84"/>
      <c r="Q73" s="84"/>
      <c r="R73" s="84"/>
      <c r="S73" s="84"/>
      <c r="T73" s="84"/>
    </row>
    <row r="74" spans="10:20" ht="30" x14ac:dyDescent="0.5">
      <c r="J74" s="82"/>
      <c r="K74" s="82"/>
      <c r="N74" s="83"/>
      <c r="O74" s="84"/>
      <c r="P74" s="84"/>
      <c r="Q74" s="84"/>
      <c r="R74" s="84"/>
      <c r="S74" s="84"/>
      <c r="T74" s="84"/>
    </row>
    <row r="75" spans="10:20" ht="30" x14ac:dyDescent="0.5">
      <c r="J75" s="82"/>
      <c r="K75" s="82"/>
      <c r="N75" s="83"/>
      <c r="O75" s="84"/>
      <c r="P75" s="84"/>
      <c r="Q75" s="84"/>
      <c r="R75" s="84"/>
      <c r="S75" s="84"/>
      <c r="T75" s="84"/>
    </row>
    <row r="76" spans="10:20" ht="30" x14ac:dyDescent="0.5">
      <c r="J76" s="82"/>
      <c r="K76" s="82"/>
      <c r="N76" s="83"/>
      <c r="O76" s="84"/>
      <c r="P76" s="84"/>
      <c r="Q76" s="84"/>
      <c r="R76" s="84"/>
      <c r="S76" s="84"/>
      <c r="T76" s="84"/>
    </row>
    <row r="77" spans="10:20" ht="30" x14ac:dyDescent="0.5">
      <c r="J77" s="82"/>
      <c r="K77" s="82"/>
      <c r="N77" s="83"/>
      <c r="O77" s="84"/>
      <c r="P77" s="84"/>
      <c r="Q77" s="84"/>
      <c r="R77" s="84"/>
      <c r="S77" s="84"/>
      <c r="T77" s="84"/>
    </row>
    <row r="78" spans="10:20" ht="30" x14ac:dyDescent="0.5">
      <c r="J78" s="82"/>
      <c r="K78" s="82"/>
      <c r="N78" s="83"/>
      <c r="O78" s="84"/>
      <c r="P78" s="84"/>
      <c r="Q78" s="84"/>
      <c r="R78" s="84"/>
      <c r="S78" s="84"/>
      <c r="T78" s="84"/>
    </row>
    <row r="79" spans="10:20" ht="30" x14ac:dyDescent="0.5">
      <c r="J79" s="82"/>
      <c r="K79" s="82"/>
      <c r="N79" s="83"/>
      <c r="O79" s="84"/>
      <c r="P79" s="84"/>
      <c r="Q79" s="84"/>
      <c r="R79" s="84"/>
      <c r="S79" s="84"/>
      <c r="T79" s="84"/>
    </row>
    <row r="80" spans="10:20" ht="30" x14ac:dyDescent="0.5">
      <c r="J80" s="82"/>
      <c r="K80" s="82"/>
      <c r="N80" s="83"/>
      <c r="O80" s="84"/>
      <c r="P80" s="84"/>
      <c r="Q80" s="84"/>
      <c r="R80" s="84"/>
      <c r="S80" s="84"/>
      <c r="T80" s="84"/>
    </row>
    <row r="81" spans="10:20" ht="30" x14ac:dyDescent="0.5">
      <c r="J81" s="82"/>
      <c r="K81" s="82"/>
      <c r="N81" s="83"/>
      <c r="O81" s="84"/>
      <c r="P81" s="84"/>
      <c r="Q81" s="84"/>
      <c r="R81" s="84"/>
      <c r="S81" s="84"/>
      <c r="T81" s="84"/>
    </row>
    <row r="82" spans="10:20" ht="30" x14ac:dyDescent="0.5">
      <c r="J82" s="82"/>
      <c r="K82" s="82"/>
      <c r="N82" s="83"/>
      <c r="O82" s="84"/>
      <c r="P82" s="84"/>
      <c r="Q82" s="84"/>
      <c r="R82" s="84"/>
      <c r="S82" s="84"/>
      <c r="T82" s="84"/>
    </row>
    <row r="83" spans="10:20" ht="30" x14ac:dyDescent="0.5">
      <c r="J83" s="82"/>
      <c r="K83" s="82"/>
      <c r="N83" s="83"/>
      <c r="O83" s="84"/>
      <c r="P83" s="84"/>
      <c r="Q83" s="84"/>
      <c r="R83" s="84"/>
      <c r="S83" s="84"/>
      <c r="T83" s="84"/>
    </row>
    <row r="84" spans="10:20" ht="30" x14ac:dyDescent="0.5">
      <c r="J84" s="82"/>
      <c r="K84" s="85"/>
      <c r="N84" s="83"/>
      <c r="O84" s="84"/>
      <c r="P84" s="84"/>
      <c r="Q84" s="84"/>
      <c r="R84" s="84"/>
      <c r="S84" s="84"/>
      <c r="T84" s="84"/>
    </row>
    <row r="85" spans="10:20" ht="30" x14ac:dyDescent="0.5">
      <c r="J85" s="82"/>
      <c r="K85" s="82"/>
      <c r="N85" s="83"/>
      <c r="O85" s="84"/>
      <c r="P85" s="84"/>
      <c r="Q85" s="84"/>
      <c r="R85" s="84"/>
      <c r="S85" s="84"/>
      <c r="T85" s="84"/>
    </row>
    <row r="86" spans="10:20" ht="30" x14ac:dyDescent="0.5">
      <c r="J86" s="82"/>
      <c r="K86" s="82"/>
      <c r="N86" s="83"/>
      <c r="O86" s="84"/>
      <c r="P86" s="84"/>
      <c r="Q86" s="84"/>
      <c r="R86" s="84"/>
      <c r="S86" s="84"/>
      <c r="T86" s="84"/>
    </row>
    <row r="87" spans="10:20" ht="30" x14ac:dyDescent="0.5">
      <c r="J87" s="82"/>
      <c r="K87" s="82"/>
      <c r="N87" s="83"/>
      <c r="O87" s="84"/>
      <c r="P87" s="84"/>
      <c r="Q87" s="84"/>
      <c r="R87" s="84"/>
      <c r="S87" s="84"/>
      <c r="T87" s="84"/>
    </row>
    <row r="88" spans="10:20" ht="30" x14ac:dyDescent="0.5">
      <c r="J88" s="82"/>
      <c r="K88" s="82"/>
      <c r="N88" s="83"/>
      <c r="O88" s="84"/>
      <c r="P88" s="84"/>
      <c r="Q88" s="84"/>
      <c r="R88" s="84"/>
      <c r="S88" s="84"/>
      <c r="T88" s="84"/>
    </row>
    <row r="89" spans="10:20" ht="30" x14ac:dyDescent="0.5">
      <c r="J89" s="82"/>
      <c r="K89" s="82"/>
      <c r="N89" s="83"/>
      <c r="O89" s="84"/>
      <c r="P89" s="84"/>
      <c r="Q89" s="84"/>
      <c r="R89" s="84"/>
      <c r="S89" s="84"/>
      <c r="T89" s="84"/>
    </row>
    <row r="90" spans="10:20" ht="30" x14ac:dyDescent="0.5">
      <c r="J90" s="82"/>
      <c r="K90" s="82"/>
      <c r="N90" s="83"/>
      <c r="O90" s="84"/>
      <c r="P90" s="84"/>
      <c r="Q90" s="84"/>
      <c r="R90" s="84"/>
      <c r="S90" s="84"/>
      <c r="T90" s="84"/>
    </row>
    <row r="91" spans="10:20" ht="30" x14ac:dyDescent="0.5">
      <c r="J91" s="82"/>
      <c r="K91" s="82"/>
      <c r="N91" s="83"/>
      <c r="O91" s="84"/>
      <c r="P91" s="84"/>
      <c r="Q91" s="84"/>
      <c r="R91" s="84"/>
      <c r="S91" s="84"/>
      <c r="T91" s="84"/>
    </row>
    <row r="92" spans="10:20" ht="30" x14ac:dyDescent="0.5">
      <c r="J92" s="82"/>
      <c r="K92" s="82"/>
      <c r="N92" s="83"/>
      <c r="O92" s="84"/>
      <c r="P92" s="84"/>
      <c r="Q92" s="84"/>
      <c r="R92" s="84"/>
      <c r="S92" s="84"/>
      <c r="T92" s="84"/>
    </row>
    <row r="93" spans="10:20" ht="30" x14ac:dyDescent="0.5">
      <c r="J93" s="82"/>
      <c r="K93" s="82"/>
      <c r="N93" s="83"/>
      <c r="O93" s="84"/>
      <c r="P93" s="84"/>
      <c r="Q93" s="84"/>
      <c r="R93" s="84"/>
      <c r="S93" s="84"/>
      <c r="T93" s="84"/>
    </row>
    <row r="94" spans="10:20" ht="30" x14ac:dyDescent="0.5">
      <c r="J94" s="82"/>
      <c r="K94" s="82"/>
      <c r="N94" s="83"/>
      <c r="O94" s="84"/>
      <c r="P94" s="84"/>
      <c r="Q94" s="84"/>
      <c r="R94" s="84"/>
      <c r="S94" s="84"/>
      <c r="T94" s="84"/>
    </row>
    <row r="95" spans="10:20" ht="30" x14ac:dyDescent="0.5">
      <c r="J95" s="82"/>
      <c r="K95" s="82"/>
      <c r="N95" s="83"/>
      <c r="O95" s="84"/>
      <c r="P95" s="84"/>
      <c r="Q95" s="84"/>
      <c r="R95" s="84"/>
      <c r="S95" s="84"/>
      <c r="T95" s="84"/>
    </row>
    <row r="96" spans="10:20" ht="30" x14ac:dyDescent="0.5">
      <c r="J96" s="82"/>
      <c r="K96" s="82"/>
      <c r="N96" s="83"/>
      <c r="O96" s="84"/>
      <c r="P96" s="84"/>
      <c r="Q96" s="84"/>
      <c r="R96" s="84"/>
      <c r="S96" s="84"/>
      <c r="T96" s="84"/>
    </row>
    <row r="97" spans="10:20" ht="30" x14ac:dyDescent="0.5">
      <c r="J97" s="82"/>
      <c r="K97" s="82"/>
      <c r="N97" s="83"/>
      <c r="O97" s="84"/>
      <c r="P97" s="84"/>
      <c r="Q97" s="84"/>
      <c r="R97" s="84"/>
      <c r="S97" s="84"/>
      <c r="T97" s="84"/>
    </row>
    <row r="98" spans="10:20" ht="30" x14ac:dyDescent="0.5">
      <c r="J98" s="82"/>
      <c r="K98" s="82"/>
      <c r="N98" s="83"/>
      <c r="O98" s="84"/>
      <c r="P98" s="84"/>
      <c r="Q98" s="84"/>
      <c r="R98" s="84"/>
      <c r="S98" s="84"/>
      <c r="T98" s="84"/>
    </row>
    <row r="99" spans="10:20" ht="30" x14ac:dyDescent="0.5">
      <c r="J99" s="82"/>
      <c r="K99" s="82"/>
      <c r="N99" s="83"/>
      <c r="O99" s="84"/>
      <c r="P99" s="84"/>
      <c r="Q99" s="84"/>
      <c r="R99" s="84"/>
      <c r="S99" s="84"/>
      <c r="T99" s="84"/>
    </row>
    <row r="100" spans="10:20" ht="30" x14ac:dyDescent="0.5">
      <c r="J100" s="82"/>
      <c r="K100" s="82"/>
      <c r="N100" s="83"/>
      <c r="O100" s="84"/>
      <c r="P100" s="84"/>
      <c r="Q100" s="84"/>
      <c r="R100" s="84"/>
      <c r="S100" s="84"/>
      <c r="T100" s="84"/>
    </row>
    <row r="101" spans="10:20" ht="30" x14ac:dyDescent="0.5">
      <c r="J101" s="82"/>
      <c r="K101" s="82"/>
      <c r="N101" s="83"/>
      <c r="O101" s="84"/>
      <c r="P101" s="84"/>
      <c r="Q101" s="84"/>
      <c r="R101" s="84"/>
      <c r="S101" s="84"/>
      <c r="T101" s="84"/>
    </row>
    <row r="102" spans="10:20" ht="30" x14ac:dyDescent="0.5">
      <c r="J102" s="82"/>
      <c r="K102" s="82"/>
      <c r="N102" s="83"/>
      <c r="O102" s="84"/>
      <c r="P102" s="84"/>
      <c r="Q102" s="84"/>
      <c r="R102" s="84"/>
      <c r="S102" s="84"/>
      <c r="T102" s="84"/>
    </row>
    <row r="103" spans="10:20" ht="30" x14ac:dyDescent="0.5">
      <c r="J103" s="82"/>
      <c r="K103" s="82"/>
      <c r="N103" s="83"/>
      <c r="O103" s="84"/>
      <c r="P103" s="84"/>
      <c r="Q103" s="84"/>
      <c r="R103" s="84"/>
      <c r="S103" s="84"/>
      <c r="T103" s="84"/>
    </row>
    <row r="104" spans="10:20" ht="30" x14ac:dyDescent="0.5">
      <c r="J104" s="82"/>
      <c r="K104" s="82"/>
      <c r="N104" s="83"/>
      <c r="O104" s="84"/>
      <c r="P104" s="84"/>
      <c r="Q104" s="84"/>
      <c r="R104" s="84"/>
      <c r="S104" s="84"/>
      <c r="T104" s="84"/>
    </row>
    <row r="105" spans="10:20" ht="30" x14ac:dyDescent="0.5">
      <c r="J105" s="82"/>
      <c r="K105" s="82"/>
      <c r="N105" s="83"/>
      <c r="O105" s="84"/>
      <c r="P105" s="84"/>
      <c r="Q105" s="84"/>
      <c r="R105" s="84"/>
      <c r="S105" s="84"/>
      <c r="T105" s="84"/>
    </row>
    <row r="106" spans="10:20" ht="30" x14ac:dyDescent="0.5">
      <c r="J106" s="82"/>
      <c r="K106" s="82"/>
      <c r="N106" s="83"/>
      <c r="O106" s="84"/>
      <c r="P106" s="84"/>
      <c r="Q106" s="84"/>
      <c r="R106" s="84"/>
      <c r="S106" s="84"/>
      <c r="T106" s="84"/>
    </row>
    <row r="107" spans="10:20" ht="30" x14ac:dyDescent="0.5">
      <c r="J107" s="82"/>
      <c r="K107" s="82"/>
      <c r="N107" s="83"/>
      <c r="O107" s="84"/>
      <c r="P107" s="84"/>
      <c r="Q107" s="84"/>
      <c r="R107" s="84"/>
      <c r="S107" s="84"/>
      <c r="T107" s="84"/>
    </row>
    <row r="108" spans="10:20" ht="30" x14ac:dyDescent="0.5">
      <c r="J108" s="82"/>
      <c r="K108" s="82"/>
      <c r="N108" s="83"/>
      <c r="O108" s="84"/>
      <c r="P108" s="84"/>
      <c r="Q108" s="84"/>
      <c r="R108" s="84"/>
      <c r="S108" s="84"/>
      <c r="T108" s="84"/>
    </row>
    <row r="109" spans="10:20" ht="30" x14ac:dyDescent="0.5">
      <c r="J109" s="82"/>
      <c r="K109" s="82"/>
      <c r="N109" s="83"/>
      <c r="O109" s="84"/>
      <c r="P109" s="84"/>
      <c r="Q109" s="84"/>
      <c r="R109" s="84"/>
      <c r="S109" s="84"/>
      <c r="T109" s="84"/>
    </row>
    <row r="110" spans="10:20" ht="30" x14ac:dyDescent="0.5">
      <c r="J110" s="82"/>
      <c r="K110" s="82"/>
      <c r="N110" s="83"/>
      <c r="O110" s="84"/>
      <c r="P110" s="84"/>
      <c r="Q110" s="84"/>
      <c r="R110" s="84"/>
      <c r="S110" s="84"/>
      <c r="T110" s="84"/>
    </row>
    <row r="111" spans="10:20" ht="30" x14ac:dyDescent="0.5">
      <c r="J111" s="82"/>
      <c r="K111" s="82"/>
      <c r="N111" s="83"/>
      <c r="O111" s="84"/>
      <c r="P111" s="84"/>
      <c r="Q111" s="84"/>
      <c r="R111" s="84"/>
      <c r="S111" s="84"/>
      <c r="T111" s="84"/>
    </row>
    <row r="112" spans="10:20" ht="30" x14ac:dyDescent="0.5">
      <c r="J112" s="82"/>
      <c r="K112" s="82"/>
      <c r="N112" s="83"/>
      <c r="O112" s="84"/>
      <c r="P112" s="84"/>
      <c r="Q112" s="84"/>
      <c r="R112" s="84"/>
      <c r="S112" s="84"/>
      <c r="T112" s="84"/>
    </row>
    <row r="113" spans="10:20" ht="30" x14ac:dyDescent="0.5">
      <c r="J113" s="82"/>
      <c r="K113" s="82"/>
      <c r="N113" s="83"/>
      <c r="O113" s="84"/>
      <c r="P113" s="84"/>
      <c r="Q113" s="84"/>
      <c r="R113" s="84"/>
      <c r="S113" s="84"/>
      <c r="T113" s="84"/>
    </row>
    <row r="114" spans="10:20" ht="30" x14ac:dyDescent="0.5">
      <c r="J114" s="82"/>
      <c r="K114" s="82"/>
      <c r="N114" s="83"/>
      <c r="O114" s="84"/>
      <c r="P114" s="84"/>
      <c r="Q114" s="84"/>
      <c r="R114" s="84"/>
      <c r="S114" s="84"/>
      <c r="T114" s="84"/>
    </row>
    <row r="115" spans="10:20" ht="30" x14ac:dyDescent="0.5">
      <c r="J115" s="82"/>
      <c r="K115" s="82"/>
      <c r="N115" s="83"/>
      <c r="O115" s="84"/>
      <c r="P115" s="84"/>
      <c r="Q115" s="84"/>
      <c r="R115" s="84"/>
      <c r="S115" s="84"/>
      <c r="T115" s="84"/>
    </row>
    <row r="116" spans="10:20" ht="30" x14ac:dyDescent="0.5">
      <c r="J116" s="82"/>
      <c r="K116" s="82"/>
      <c r="N116" s="83"/>
      <c r="O116" s="84"/>
      <c r="P116" s="84"/>
      <c r="Q116" s="84"/>
      <c r="R116" s="84"/>
      <c r="S116" s="84"/>
      <c r="T116" s="84"/>
    </row>
    <row r="117" spans="10:20" ht="30" x14ac:dyDescent="0.5">
      <c r="J117" s="82"/>
      <c r="K117" s="82"/>
      <c r="N117" s="83"/>
      <c r="O117" s="84"/>
      <c r="P117" s="84"/>
      <c r="Q117" s="84"/>
      <c r="R117" s="84"/>
      <c r="S117" s="84"/>
      <c r="T117" s="84"/>
    </row>
    <row r="118" spans="10:20" ht="30" x14ac:dyDescent="0.5">
      <c r="J118" s="82"/>
      <c r="K118" s="82"/>
      <c r="N118" s="83"/>
      <c r="O118" s="84"/>
      <c r="P118" s="84"/>
      <c r="Q118" s="84"/>
      <c r="R118" s="84"/>
      <c r="S118" s="84"/>
      <c r="T118" s="84"/>
    </row>
    <row r="119" spans="10:20" ht="30" x14ac:dyDescent="0.5">
      <c r="J119" s="82"/>
      <c r="K119" s="82"/>
      <c r="N119" s="83"/>
      <c r="O119" s="84"/>
      <c r="P119" s="84"/>
      <c r="Q119" s="84"/>
      <c r="R119" s="84"/>
      <c r="S119" s="84"/>
      <c r="T119" s="84"/>
    </row>
    <row r="120" spans="10:20" ht="30" x14ac:dyDescent="0.5">
      <c r="J120" s="82"/>
      <c r="K120" s="82"/>
      <c r="N120" s="83"/>
      <c r="O120" s="84"/>
      <c r="P120" s="84"/>
      <c r="Q120" s="84"/>
      <c r="R120" s="84"/>
      <c r="S120" s="84"/>
      <c r="T120" s="84"/>
    </row>
    <row r="121" spans="10:20" ht="30" x14ac:dyDescent="0.5">
      <c r="J121" s="82"/>
      <c r="K121" s="82"/>
      <c r="N121" s="83"/>
      <c r="O121" s="84"/>
      <c r="P121" s="84"/>
      <c r="Q121" s="84"/>
      <c r="R121" s="84"/>
      <c r="S121" s="84"/>
      <c r="T121" s="84"/>
    </row>
    <row r="122" spans="10:20" ht="30" x14ac:dyDescent="0.5">
      <c r="J122" s="82"/>
      <c r="K122" s="82"/>
      <c r="N122" s="83"/>
      <c r="O122" s="84"/>
      <c r="P122" s="84"/>
      <c r="Q122" s="84"/>
      <c r="R122" s="84"/>
      <c r="S122" s="84"/>
      <c r="T122" s="84"/>
    </row>
    <row r="123" spans="10:20" ht="30" x14ac:dyDescent="0.5">
      <c r="J123" s="82"/>
      <c r="K123" s="82"/>
      <c r="N123" s="83"/>
      <c r="O123" s="84"/>
      <c r="P123" s="84"/>
      <c r="Q123" s="84"/>
      <c r="R123" s="84"/>
      <c r="S123" s="84"/>
      <c r="T123" s="84"/>
    </row>
    <row r="124" spans="10:20" ht="30" x14ac:dyDescent="0.5">
      <c r="J124" s="82"/>
      <c r="K124" s="82"/>
      <c r="N124" s="83"/>
      <c r="O124" s="84"/>
      <c r="P124" s="84"/>
      <c r="Q124" s="84"/>
      <c r="R124" s="84"/>
      <c r="S124" s="84"/>
      <c r="T124" s="84"/>
    </row>
    <row r="125" spans="10:20" ht="30" x14ac:dyDescent="0.5">
      <c r="J125" s="82"/>
      <c r="K125" s="82"/>
      <c r="N125" s="83"/>
      <c r="O125" s="84"/>
      <c r="P125" s="84"/>
      <c r="Q125" s="84"/>
      <c r="R125" s="84"/>
      <c r="S125" s="84"/>
      <c r="T125" s="84"/>
    </row>
    <row r="126" spans="10:20" ht="30" x14ac:dyDescent="0.5">
      <c r="J126" s="82"/>
      <c r="K126" s="82"/>
      <c r="N126" s="83"/>
      <c r="O126" s="84"/>
      <c r="P126" s="84"/>
      <c r="Q126" s="84"/>
      <c r="R126" s="84"/>
      <c r="S126" s="84"/>
      <c r="T126" s="84"/>
    </row>
    <row r="127" spans="10:20" ht="30" x14ac:dyDescent="0.5">
      <c r="J127" s="82"/>
      <c r="K127" s="82"/>
      <c r="N127" s="83"/>
      <c r="O127" s="84"/>
      <c r="P127" s="84"/>
      <c r="Q127" s="84"/>
      <c r="R127" s="84"/>
      <c r="S127" s="84"/>
      <c r="T127" s="84"/>
    </row>
    <row r="128" spans="10:20" ht="30" x14ac:dyDescent="0.5">
      <c r="J128" s="82"/>
      <c r="K128" s="82"/>
      <c r="N128" s="83"/>
      <c r="O128" s="84"/>
      <c r="P128" s="84"/>
      <c r="Q128" s="84"/>
      <c r="R128" s="84"/>
      <c r="S128" s="84"/>
      <c r="T128" s="84"/>
    </row>
    <row r="129" spans="10:20" ht="30" x14ac:dyDescent="0.5">
      <c r="J129" s="82"/>
      <c r="K129" s="82"/>
      <c r="N129" s="83"/>
      <c r="O129" s="84"/>
      <c r="P129" s="84"/>
      <c r="Q129" s="84"/>
      <c r="R129" s="84"/>
      <c r="S129" s="84"/>
      <c r="T129" s="84"/>
    </row>
    <row r="130" spans="10:20" ht="30" x14ac:dyDescent="0.5">
      <c r="J130" s="82"/>
      <c r="K130" s="82"/>
      <c r="N130" s="83"/>
      <c r="O130" s="84"/>
      <c r="P130" s="84"/>
      <c r="Q130" s="84"/>
      <c r="R130" s="84"/>
      <c r="S130" s="84"/>
      <c r="T130" s="84"/>
    </row>
    <row r="131" spans="10:20" ht="30" x14ac:dyDescent="0.5">
      <c r="J131" s="82"/>
      <c r="K131" s="82"/>
      <c r="N131" s="83"/>
      <c r="O131" s="84"/>
      <c r="P131" s="84"/>
      <c r="Q131" s="84"/>
      <c r="R131" s="84"/>
      <c r="S131" s="84"/>
      <c r="T131" s="84"/>
    </row>
    <row r="132" spans="10:20" ht="30" x14ac:dyDescent="0.5">
      <c r="J132" s="82"/>
      <c r="K132" s="82"/>
      <c r="N132" s="83"/>
      <c r="O132" s="84"/>
      <c r="P132" s="84"/>
      <c r="Q132" s="84"/>
      <c r="R132" s="84"/>
      <c r="S132" s="84"/>
      <c r="T132" s="84"/>
    </row>
    <row r="133" spans="10:20" ht="30" x14ac:dyDescent="0.5">
      <c r="J133" s="82"/>
      <c r="K133" s="82"/>
      <c r="N133" s="83"/>
      <c r="O133" s="84"/>
      <c r="P133" s="84"/>
      <c r="Q133" s="84"/>
      <c r="R133" s="84"/>
      <c r="S133" s="84"/>
      <c r="T133" s="84"/>
    </row>
    <row r="134" spans="10:20" ht="30" x14ac:dyDescent="0.5">
      <c r="J134" s="82"/>
      <c r="K134" s="82"/>
      <c r="N134" s="83"/>
      <c r="O134" s="84"/>
      <c r="P134" s="84"/>
      <c r="Q134" s="84"/>
      <c r="R134" s="84"/>
      <c r="S134" s="84"/>
      <c r="T134" s="84"/>
    </row>
    <row r="135" spans="10:20" ht="30" x14ac:dyDescent="0.5">
      <c r="J135" s="82"/>
      <c r="K135" s="82"/>
      <c r="N135" s="83"/>
      <c r="O135" s="84"/>
      <c r="P135" s="84"/>
      <c r="Q135" s="84"/>
      <c r="R135" s="84"/>
      <c r="S135" s="84"/>
      <c r="T135" s="84"/>
    </row>
    <row r="136" spans="10:20" ht="30" x14ac:dyDescent="0.5">
      <c r="J136" s="82"/>
      <c r="K136" s="82"/>
      <c r="N136" s="83"/>
      <c r="O136" s="84"/>
      <c r="P136" s="84"/>
      <c r="Q136" s="84"/>
      <c r="R136" s="84"/>
      <c r="S136" s="84"/>
      <c r="T136" s="84"/>
    </row>
    <row r="137" spans="10:20" ht="30" x14ac:dyDescent="0.5">
      <c r="J137" s="82"/>
      <c r="K137" s="82"/>
      <c r="N137" s="83"/>
      <c r="O137" s="84"/>
      <c r="P137" s="84"/>
      <c r="Q137" s="84"/>
      <c r="R137" s="84"/>
      <c r="S137" s="84"/>
      <c r="T137" s="84"/>
    </row>
    <row r="138" spans="10:20" ht="30" x14ac:dyDescent="0.5">
      <c r="J138" s="82"/>
      <c r="K138" s="82"/>
      <c r="N138" s="83"/>
      <c r="O138" s="84"/>
      <c r="P138" s="84"/>
      <c r="Q138" s="84"/>
      <c r="R138" s="84"/>
      <c r="S138" s="84"/>
      <c r="T138" s="84"/>
    </row>
    <row r="139" spans="10:20" ht="30" x14ac:dyDescent="0.5">
      <c r="J139" s="82"/>
      <c r="K139" s="82"/>
      <c r="N139" s="83"/>
      <c r="O139" s="84"/>
      <c r="P139" s="84"/>
      <c r="Q139" s="84"/>
      <c r="R139" s="84"/>
      <c r="S139" s="84"/>
      <c r="T139" s="84"/>
    </row>
    <row r="140" spans="10:20" ht="30" x14ac:dyDescent="0.5">
      <c r="J140" s="82"/>
      <c r="K140" s="82"/>
      <c r="N140" s="83"/>
      <c r="O140" s="84"/>
      <c r="P140" s="84"/>
      <c r="Q140" s="84"/>
      <c r="R140" s="84"/>
      <c r="S140" s="84"/>
      <c r="T140" s="84"/>
    </row>
    <row r="141" spans="10:20" ht="30" x14ac:dyDescent="0.5">
      <c r="J141" s="82"/>
      <c r="K141" s="82"/>
      <c r="N141" s="83"/>
      <c r="O141" s="84"/>
      <c r="P141" s="84"/>
      <c r="Q141" s="84"/>
      <c r="R141" s="84"/>
      <c r="S141" s="84"/>
      <c r="T141" s="84"/>
    </row>
    <row r="142" spans="10:20" ht="30" x14ac:dyDescent="0.5">
      <c r="J142" s="82"/>
      <c r="K142" s="82"/>
      <c r="N142" s="83"/>
      <c r="O142" s="84"/>
      <c r="P142" s="84"/>
      <c r="Q142" s="84"/>
      <c r="R142" s="84"/>
      <c r="S142" s="84"/>
      <c r="T142" s="84"/>
    </row>
    <row r="143" spans="10:20" ht="30" x14ac:dyDescent="0.5">
      <c r="J143" s="82"/>
      <c r="K143" s="82"/>
      <c r="N143" s="83"/>
      <c r="O143" s="84"/>
      <c r="P143" s="84"/>
      <c r="Q143" s="84"/>
      <c r="R143" s="84"/>
      <c r="S143" s="84"/>
      <c r="T143" s="84"/>
    </row>
    <row r="144" spans="10:20" ht="30" x14ac:dyDescent="0.5">
      <c r="J144" s="82"/>
      <c r="K144" s="82"/>
      <c r="N144" s="83"/>
      <c r="O144" s="84"/>
      <c r="P144" s="84"/>
      <c r="Q144" s="84"/>
      <c r="R144" s="84"/>
      <c r="S144" s="84"/>
      <c r="T144" s="84"/>
    </row>
    <row r="145" spans="10:20" ht="30" x14ac:dyDescent="0.5">
      <c r="J145" s="82"/>
      <c r="K145" s="82"/>
      <c r="N145" s="83"/>
      <c r="O145" s="84"/>
      <c r="P145" s="84"/>
      <c r="Q145" s="84"/>
      <c r="R145" s="84"/>
      <c r="S145" s="84"/>
      <c r="T145" s="84"/>
    </row>
    <row r="146" spans="10:20" ht="30" x14ac:dyDescent="0.5">
      <c r="J146" s="82"/>
      <c r="K146" s="82"/>
      <c r="N146" s="83"/>
      <c r="O146" s="84"/>
      <c r="P146" s="84"/>
      <c r="Q146" s="84"/>
      <c r="R146" s="84"/>
      <c r="S146" s="84"/>
      <c r="T146" s="84"/>
    </row>
    <row r="147" spans="10:20" ht="30" x14ac:dyDescent="0.5">
      <c r="J147" s="82"/>
      <c r="K147" s="82"/>
      <c r="N147" s="83"/>
      <c r="O147" s="84"/>
      <c r="P147" s="84"/>
      <c r="Q147" s="84"/>
      <c r="R147" s="84"/>
      <c r="S147" s="84"/>
      <c r="T147" s="84"/>
    </row>
    <row r="148" spans="10:20" ht="30" x14ac:dyDescent="0.5">
      <c r="J148" s="82"/>
      <c r="K148" s="82"/>
      <c r="N148" s="83"/>
      <c r="O148" s="84"/>
      <c r="P148" s="84"/>
      <c r="Q148" s="84"/>
      <c r="R148" s="84"/>
      <c r="S148" s="84"/>
      <c r="T148" s="84"/>
    </row>
    <row r="149" spans="10:20" ht="30" x14ac:dyDescent="0.5">
      <c r="J149" s="82"/>
      <c r="K149" s="82"/>
      <c r="N149" s="83"/>
      <c r="O149" s="84"/>
      <c r="P149" s="84"/>
      <c r="Q149" s="84"/>
      <c r="R149" s="84"/>
      <c r="S149" s="84"/>
      <c r="T149" s="84"/>
    </row>
    <row r="150" spans="10:20" ht="30" x14ac:dyDescent="0.5">
      <c r="J150" s="82"/>
      <c r="K150" s="82"/>
      <c r="N150" s="83"/>
      <c r="O150" s="84"/>
      <c r="P150" s="84"/>
      <c r="Q150" s="84"/>
      <c r="R150" s="84"/>
      <c r="S150" s="84"/>
      <c r="T150" s="84"/>
    </row>
    <row r="151" spans="10:20" ht="30" x14ac:dyDescent="0.5">
      <c r="J151" s="82"/>
      <c r="K151" s="82"/>
      <c r="N151" s="83"/>
      <c r="O151" s="84"/>
      <c r="P151" s="84"/>
      <c r="Q151" s="84"/>
      <c r="R151" s="84"/>
      <c r="S151" s="84"/>
      <c r="T151" s="84"/>
    </row>
    <row r="152" spans="10:20" ht="30" x14ac:dyDescent="0.5">
      <c r="J152" s="82"/>
      <c r="K152" s="82"/>
      <c r="N152" s="83"/>
      <c r="O152" s="84"/>
      <c r="P152" s="84"/>
      <c r="Q152" s="84"/>
      <c r="R152" s="84"/>
      <c r="S152" s="84"/>
      <c r="T152" s="84"/>
    </row>
    <row r="153" spans="10:20" ht="30" x14ac:dyDescent="0.5">
      <c r="J153" s="82"/>
      <c r="K153" s="82"/>
      <c r="N153" s="83"/>
      <c r="O153" s="84"/>
      <c r="P153" s="84"/>
      <c r="Q153" s="84"/>
      <c r="R153" s="84"/>
      <c r="S153" s="84"/>
      <c r="T153" s="84"/>
    </row>
    <row r="154" spans="10:20" ht="30" x14ac:dyDescent="0.5">
      <c r="J154" s="82"/>
      <c r="K154" s="82"/>
      <c r="N154" s="83"/>
      <c r="O154" s="84"/>
      <c r="P154" s="84"/>
      <c r="Q154" s="84"/>
      <c r="R154" s="84"/>
      <c r="S154" s="84"/>
      <c r="T154" s="84"/>
    </row>
    <row r="155" spans="10:20" ht="30" x14ac:dyDescent="0.5">
      <c r="J155" s="82"/>
      <c r="K155" s="82"/>
      <c r="N155" s="83"/>
      <c r="O155" s="84"/>
      <c r="P155" s="84"/>
      <c r="Q155" s="84"/>
      <c r="R155" s="84"/>
      <c r="S155" s="84"/>
      <c r="T155" s="84"/>
    </row>
    <row r="156" spans="10:20" ht="30" x14ac:dyDescent="0.5">
      <c r="J156" s="82"/>
      <c r="K156" s="82"/>
      <c r="N156" s="83"/>
      <c r="O156" s="84"/>
      <c r="P156" s="84"/>
      <c r="Q156" s="84"/>
      <c r="R156" s="84"/>
      <c r="S156" s="84"/>
      <c r="T156" s="84"/>
    </row>
    <row r="157" spans="10:20" ht="30" x14ac:dyDescent="0.5">
      <c r="J157" s="82"/>
      <c r="K157" s="82"/>
      <c r="N157" s="83"/>
      <c r="O157" s="84"/>
      <c r="P157" s="84"/>
      <c r="Q157" s="84"/>
      <c r="R157" s="84"/>
      <c r="S157" s="84"/>
      <c r="T157" s="84"/>
    </row>
    <row r="158" spans="10:20" ht="30" x14ac:dyDescent="0.5">
      <c r="J158" s="82"/>
      <c r="K158" s="82"/>
      <c r="N158" s="83"/>
      <c r="O158" s="84"/>
      <c r="P158" s="84"/>
      <c r="Q158" s="84"/>
      <c r="R158" s="84"/>
      <c r="S158" s="84"/>
      <c r="T158" s="84"/>
    </row>
    <row r="159" spans="10:20" ht="30" x14ac:dyDescent="0.5">
      <c r="J159" s="82"/>
      <c r="K159" s="82"/>
      <c r="N159" s="83"/>
      <c r="O159" s="84"/>
      <c r="P159" s="84"/>
      <c r="Q159" s="84"/>
      <c r="R159" s="84"/>
      <c r="S159" s="84"/>
      <c r="T159" s="84"/>
    </row>
    <row r="160" spans="10:20" ht="30" x14ac:dyDescent="0.5">
      <c r="J160" s="82"/>
      <c r="K160" s="82"/>
      <c r="N160" s="83"/>
      <c r="O160" s="84"/>
      <c r="P160" s="84"/>
      <c r="Q160" s="84"/>
      <c r="R160" s="84"/>
      <c r="S160" s="84"/>
      <c r="T160" s="84"/>
    </row>
    <row r="161" spans="10:20" ht="30" x14ac:dyDescent="0.5">
      <c r="J161" s="82"/>
      <c r="K161" s="82"/>
      <c r="N161" s="83"/>
      <c r="O161" s="84"/>
      <c r="P161" s="84"/>
      <c r="Q161" s="84"/>
      <c r="R161" s="84"/>
      <c r="S161" s="84"/>
      <c r="T161" s="84"/>
    </row>
    <row r="162" spans="10:20" ht="30" x14ac:dyDescent="0.5">
      <c r="J162" s="82"/>
      <c r="K162" s="82"/>
      <c r="N162" s="83"/>
      <c r="O162" s="84"/>
      <c r="P162" s="84"/>
      <c r="Q162" s="84"/>
      <c r="R162" s="84"/>
      <c r="S162" s="84"/>
      <c r="T162" s="84"/>
    </row>
    <row r="163" spans="10:20" ht="30" x14ac:dyDescent="0.5">
      <c r="J163" s="82"/>
      <c r="K163" s="82"/>
      <c r="N163" s="83"/>
      <c r="O163" s="84"/>
      <c r="P163" s="84"/>
      <c r="Q163" s="84"/>
      <c r="R163" s="84"/>
      <c r="S163" s="84"/>
      <c r="T163" s="84"/>
    </row>
    <row r="164" spans="10:20" ht="30" x14ac:dyDescent="0.5">
      <c r="J164" s="82"/>
      <c r="K164" s="82"/>
      <c r="N164" s="83"/>
      <c r="O164" s="84"/>
      <c r="P164" s="84"/>
      <c r="Q164" s="84"/>
      <c r="R164" s="84"/>
      <c r="S164" s="84"/>
      <c r="T164" s="84"/>
    </row>
    <row r="165" spans="10:20" ht="30" x14ac:dyDescent="0.5">
      <c r="J165" s="82"/>
      <c r="K165" s="82"/>
      <c r="N165" s="83"/>
      <c r="O165" s="84"/>
      <c r="P165" s="84"/>
      <c r="Q165" s="84"/>
      <c r="R165" s="84"/>
      <c r="S165" s="84"/>
      <c r="T165" s="84"/>
    </row>
    <row r="166" spans="10:20" ht="30" x14ac:dyDescent="0.5">
      <c r="J166" s="82"/>
      <c r="K166" s="82"/>
      <c r="N166" s="83"/>
      <c r="O166" s="84"/>
      <c r="P166" s="84"/>
      <c r="Q166" s="84"/>
      <c r="R166" s="84"/>
      <c r="S166" s="84"/>
      <c r="T166" s="84"/>
    </row>
    <row r="167" spans="10:20" ht="30" x14ac:dyDescent="0.5">
      <c r="J167" s="82"/>
      <c r="K167" s="82"/>
      <c r="N167" s="83"/>
      <c r="O167" s="84"/>
      <c r="P167" s="84"/>
      <c r="Q167" s="84"/>
      <c r="R167" s="84"/>
      <c r="S167" s="84"/>
      <c r="T167" s="84"/>
    </row>
    <row r="168" spans="10:20" ht="30" x14ac:dyDescent="0.5">
      <c r="J168" s="82"/>
      <c r="K168" s="82"/>
      <c r="N168" s="83"/>
      <c r="O168" s="84"/>
      <c r="P168" s="84"/>
      <c r="Q168" s="84"/>
      <c r="R168" s="84"/>
      <c r="S168" s="84"/>
      <c r="T168" s="84"/>
    </row>
    <row r="169" spans="10:20" ht="30" x14ac:dyDescent="0.5">
      <c r="J169" s="82"/>
      <c r="K169" s="82"/>
      <c r="N169" s="83"/>
      <c r="O169" s="84"/>
      <c r="P169" s="84"/>
      <c r="Q169" s="84"/>
      <c r="R169" s="84"/>
      <c r="S169" s="84"/>
      <c r="T169" s="84"/>
    </row>
    <row r="170" spans="10:20" ht="30" x14ac:dyDescent="0.5">
      <c r="J170" s="82"/>
      <c r="K170" s="82"/>
      <c r="N170" s="83"/>
      <c r="O170" s="84"/>
      <c r="P170" s="84"/>
      <c r="Q170" s="84"/>
      <c r="R170" s="84"/>
      <c r="S170" s="84"/>
      <c r="T170" s="84"/>
    </row>
    <row r="171" spans="10:20" ht="30" x14ac:dyDescent="0.5">
      <c r="J171" s="82"/>
      <c r="K171" s="82"/>
      <c r="N171" s="83"/>
      <c r="O171" s="84"/>
      <c r="P171" s="84"/>
      <c r="Q171" s="84"/>
      <c r="R171" s="84"/>
      <c r="S171" s="84"/>
      <c r="T171" s="84"/>
    </row>
    <row r="172" spans="10:20" ht="30" x14ac:dyDescent="0.5">
      <c r="J172" s="82"/>
      <c r="K172" s="82"/>
      <c r="N172" s="83"/>
      <c r="O172" s="84"/>
      <c r="P172" s="84"/>
      <c r="Q172" s="84"/>
      <c r="R172" s="84"/>
      <c r="S172" s="84"/>
      <c r="T172" s="84"/>
    </row>
    <row r="173" spans="10:20" ht="30" x14ac:dyDescent="0.5">
      <c r="J173" s="82"/>
      <c r="K173" s="82"/>
      <c r="N173" s="83"/>
      <c r="O173" s="84"/>
      <c r="P173" s="84"/>
      <c r="Q173" s="84"/>
      <c r="R173" s="84"/>
      <c r="S173" s="84"/>
      <c r="T173" s="84"/>
    </row>
    <row r="174" spans="10:20" x14ac:dyDescent="0.4">
      <c r="N174" s="83"/>
      <c r="O174" s="84"/>
      <c r="P174" s="84"/>
      <c r="Q174" s="84"/>
      <c r="R174" s="84"/>
      <c r="S174" s="84"/>
      <c r="T174" s="84"/>
    </row>
    <row r="175" spans="10:20" x14ac:dyDescent="0.4">
      <c r="N175" s="83"/>
      <c r="O175" s="84"/>
      <c r="P175" s="84"/>
      <c r="Q175" s="84"/>
      <c r="R175" s="84"/>
      <c r="S175" s="84"/>
      <c r="T175" s="84"/>
    </row>
    <row r="176" spans="10:20" x14ac:dyDescent="0.4">
      <c r="N176" s="83"/>
      <c r="O176" s="84"/>
      <c r="P176" s="84"/>
      <c r="Q176" s="84"/>
      <c r="R176" s="84"/>
      <c r="S176" s="84"/>
      <c r="T176" s="84"/>
    </row>
    <row r="177" spans="14:20" x14ac:dyDescent="0.4">
      <c r="N177" s="83"/>
      <c r="O177" s="84"/>
      <c r="P177" s="84"/>
      <c r="Q177" s="84"/>
      <c r="R177" s="84"/>
      <c r="S177" s="84"/>
      <c r="T177" s="84"/>
    </row>
    <row r="178" spans="14:20" x14ac:dyDescent="0.4">
      <c r="N178" s="83"/>
      <c r="O178" s="84"/>
      <c r="P178" s="84"/>
      <c r="Q178" s="84"/>
      <c r="R178" s="84"/>
      <c r="S178" s="84"/>
      <c r="T178" s="84"/>
    </row>
    <row r="179" spans="14:20" x14ac:dyDescent="0.4">
      <c r="N179" s="83"/>
      <c r="O179" s="84"/>
      <c r="P179" s="84"/>
      <c r="Q179" s="84"/>
      <c r="R179" s="84"/>
      <c r="S179" s="84"/>
      <c r="T179" s="84"/>
    </row>
    <row r="180" spans="14:20" x14ac:dyDescent="0.4">
      <c r="N180" s="83"/>
      <c r="O180" s="84"/>
      <c r="P180" s="84"/>
      <c r="Q180" s="84"/>
      <c r="R180" s="84"/>
      <c r="S180" s="84"/>
      <c r="T180" s="84"/>
    </row>
    <row r="181" spans="14:20" x14ac:dyDescent="0.4">
      <c r="N181" s="83"/>
      <c r="O181" s="84"/>
      <c r="P181" s="84"/>
      <c r="Q181" s="84"/>
      <c r="R181" s="84"/>
      <c r="S181" s="84"/>
      <c r="T181" s="84"/>
    </row>
    <row r="182" spans="14:20" x14ac:dyDescent="0.4">
      <c r="N182" s="83"/>
      <c r="O182" s="84"/>
      <c r="P182" s="84"/>
      <c r="Q182" s="84"/>
      <c r="R182" s="84"/>
      <c r="S182" s="84"/>
      <c r="T182" s="84"/>
    </row>
    <row r="183" spans="14:20" x14ac:dyDescent="0.4">
      <c r="N183" s="83"/>
      <c r="O183" s="84"/>
      <c r="P183" s="84"/>
      <c r="Q183" s="84"/>
      <c r="R183" s="84"/>
      <c r="S183" s="84"/>
      <c r="T183" s="84"/>
    </row>
    <row r="184" spans="14:20" x14ac:dyDescent="0.4">
      <c r="N184" s="83"/>
      <c r="O184" s="84"/>
      <c r="P184" s="84"/>
      <c r="Q184" s="84"/>
      <c r="R184" s="84"/>
      <c r="S184" s="84"/>
      <c r="T184" s="84"/>
    </row>
    <row r="185" spans="14:20" x14ac:dyDescent="0.4">
      <c r="N185" s="83"/>
      <c r="O185" s="84"/>
      <c r="P185" s="84"/>
      <c r="Q185" s="84"/>
      <c r="R185" s="84"/>
      <c r="S185" s="84"/>
      <c r="T185" s="84"/>
    </row>
    <row r="186" spans="14:20" x14ac:dyDescent="0.4">
      <c r="N186" s="83"/>
      <c r="O186" s="84"/>
      <c r="P186" s="84"/>
      <c r="Q186" s="84"/>
      <c r="R186" s="84"/>
      <c r="S186" s="84"/>
      <c r="T186" s="84"/>
    </row>
    <row r="187" spans="14:20" x14ac:dyDescent="0.4">
      <c r="N187" s="83"/>
      <c r="O187" s="84"/>
      <c r="P187" s="84"/>
      <c r="Q187" s="84"/>
      <c r="R187" s="84"/>
      <c r="S187" s="84"/>
      <c r="T187" s="84"/>
    </row>
    <row r="188" spans="14:20" x14ac:dyDescent="0.4">
      <c r="N188" s="83"/>
      <c r="O188" s="84"/>
      <c r="P188" s="84"/>
      <c r="Q188" s="84"/>
      <c r="R188" s="84"/>
      <c r="S188" s="84"/>
      <c r="T188" s="84"/>
    </row>
    <row r="189" spans="14:20" x14ac:dyDescent="0.4">
      <c r="N189" s="83"/>
      <c r="O189" s="84"/>
      <c r="P189" s="84"/>
      <c r="Q189" s="84"/>
      <c r="R189" s="84"/>
      <c r="S189" s="84"/>
      <c r="T189" s="84"/>
    </row>
    <row r="190" spans="14:20" x14ac:dyDescent="0.4">
      <c r="N190" s="83"/>
      <c r="O190" s="84"/>
      <c r="P190" s="84"/>
      <c r="Q190" s="84"/>
      <c r="R190" s="84"/>
      <c r="S190" s="84"/>
      <c r="T190" s="84"/>
    </row>
    <row r="191" spans="14:20" x14ac:dyDescent="0.4">
      <c r="N191" s="83"/>
      <c r="O191" s="84"/>
      <c r="P191" s="84"/>
      <c r="Q191" s="84"/>
      <c r="R191" s="84"/>
      <c r="S191" s="84"/>
      <c r="T191" s="84"/>
    </row>
    <row r="192" spans="14:20" x14ac:dyDescent="0.4">
      <c r="N192" s="83"/>
      <c r="O192" s="84"/>
      <c r="P192" s="84"/>
      <c r="Q192" s="84"/>
      <c r="R192" s="84"/>
      <c r="S192" s="84"/>
      <c r="T192" s="84"/>
    </row>
    <row r="193" spans="14:20" x14ac:dyDescent="0.4">
      <c r="N193" s="83"/>
      <c r="O193" s="84"/>
      <c r="P193" s="84"/>
      <c r="Q193" s="84"/>
      <c r="R193" s="84"/>
      <c r="S193" s="84"/>
      <c r="T193" s="84"/>
    </row>
    <row r="194" spans="14:20" x14ac:dyDescent="0.4">
      <c r="N194" s="83"/>
      <c r="O194" s="84"/>
      <c r="P194" s="84"/>
      <c r="Q194" s="84"/>
      <c r="R194" s="84"/>
      <c r="S194" s="84"/>
      <c r="T194" s="84"/>
    </row>
    <row r="195" spans="14:20" x14ac:dyDescent="0.4">
      <c r="N195" s="83"/>
      <c r="O195" s="84"/>
      <c r="P195" s="84"/>
      <c r="Q195" s="84"/>
      <c r="R195" s="84"/>
      <c r="S195" s="84"/>
      <c r="T195" s="84"/>
    </row>
    <row r="196" spans="14:20" x14ac:dyDescent="0.4">
      <c r="N196" s="83"/>
      <c r="O196" s="84"/>
      <c r="P196" s="84"/>
      <c r="Q196" s="84"/>
      <c r="R196" s="84"/>
      <c r="S196" s="84"/>
      <c r="T196" s="84"/>
    </row>
    <row r="197" spans="14:20" x14ac:dyDescent="0.4">
      <c r="N197" s="83"/>
      <c r="O197" s="84"/>
      <c r="P197" s="84"/>
      <c r="Q197" s="84"/>
      <c r="R197" s="84"/>
      <c r="S197" s="84"/>
      <c r="T197" s="84"/>
    </row>
    <row r="198" spans="14:20" x14ac:dyDescent="0.4">
      <c r="N198" s="83"/>
      <c r="O198" s="84"/>
      <c r="P198" s="84"/>
      <c r="Q198" s="84"/>
      <c r="R198" s="84"/>
      <c r="S198" s="84"/>
      <c r="T198" s="84"/>
    </row>
    <row r="199" spans="14:20" x14ac:dyDescent="0.4">
      <c r="N199" s="83"/>
      <c r="O199" s="84"/>
      <c r="P199" s="84"/>
      <c r="Q199" s="84"/>
      <c r="R199" s="84"/>
      <c r="S199" s="84"/>
      <c r="T199" s="84"/>
    </row>
    <row r="200" spans="14:20" x14ac:dyDescent="0.4">
      <c r="N200" s="83"/>
      <c r="O200" s="84"/>
      <c r="P200" s="84"/>
      <c r="Q200" s="84"/>
      <c r="R200" s="84"/>
      <c r="S200" s="84"/>
      <c r="T200" s="84"/>
    </row>
    <row r="201" spans="14:20" x14ac:dyDescent="0.4">
      <c r="N201" s="83"/>
      <c r="O201" s="84"/>
      <c r="P201" s="84"/>
      <c r="Q201" s="84"/>
      <c r="R201" s="84"/>
      <c r="S201" s="84"/>
      <c r="T201" s="84"/>
    </row>
    <row r="202" spans="14:20" x14ac:dyDescent="0.4">
      <c r="N202" s="83"/>
      <c r="O202" s="84"/>
      <c r="P202" s="84"/>
      <c r="Q202" s="84"/>
      <c r="R202" s="84"/>
      <c r="S202" s="84"/>
      <c r="T202" s="84"/>
    </row>
    <row r="203" spans="14:20" x14ac:dyDescent="0.4">
      <c r="N203" s="83"/>
      <c r="O203" s="84"/>
      <c r="P203" s="84"/>
      <c r="Q203" s="84"/>
      <c r="R203" s="84"/>
      <c r="S203" s="84"/>
      <c r="T203" s="84"/>
    </row>
    <row r="204" spans="14:20" x14ac:dyDescent="0.4">
      <c r="N204" s="83"/>
      <c r="O204" s="84"/>
      <c r="P204" s="84"/>
      <c r="Q204" s="84"/>
      <c r="R204" s="84"/>
      <c r="S204" s="84"/>
      <c r="T204" s="84"/>
    </row>
    <row r="205" spans="14:20" x14ac:dyDescent="0.4">
      <c r="N205" s="83"/>
      <c r="O205" s="84"/>
      <c r="P205" s="84"/>
      <c r="Q205" s="84"/>
      <c r="R205" s="84"/>
      <c r="S205" s="84"/>
      <c r="T205" s="84"/>
    </row>
    <row r="206" spans="14:20" x14ac:dyDescent="0.4">
      <c r="N206" s="83"/>
      <c r="O206" s="84"/>
      <c r="P206" s="84"/>
      <c r="Q206" s="84"/>
      <c r="R206" s="84"/>
      <c r="S206" s="84"/>
      <c r="T206" s="84"/>
    </row>
    <row r="207" spans="14:20" x14ac:dyDescent="0.4">
      <c r="N207" s="83"/>
      <c r="O207" s="84"/>
      <c r="P207" s="84"/>
      <c r="Q207" s="84"/>
      <c r="R207" s="84"/>
      <c r="S207" s="84"/>
      <c r="T207" s="84"/>
    </row>
    <row r="208" spans="14:20" x14ac:dyDescent="0.4">
      <c r="N208" s="83"/>
      <c r="O208" s="84"/>
      <c r="P208" s="84"/>
      <c r="Q208" s="84"/>
      <c r="R208" s="84"/>
      <c r="S208" s="84"/>
      <c r="T208" s="84"/>
    </row>
    <row r="209" spans="14:20" x14ac:dyDescent="0.4">
      <c r="N209" s="83"/>
      <c r="O209" s="84"/>
      <c r="P209" s="84"/>
      <c r="Q209" s="84"/>
      <c r="R209" s="84"/>
      <c r="S209" s="84"/>
      <c r="T209" s="84"/>
    </row>
    <row r="210" spans="14:20" x14ac:dyDescent="0.4">
      <c r="N210" s="83"/>
      <c r="O210" s="84"/>
      <c r="P210" s="84"/>
      <c r="Q210" s="84"/>
      <c r="R210" s="84"/>
      <c r="S210" s="84"/>
      <c r="T210" s="84"/>
    </row>
    <row r="211" spans="14:20" x14ac:dyDescent="0.4">
      <c r="N211" s="83"/>
      <c r="O211" s="84"/>
      <c r="P211" s="84"/>
      <c r="Q211" s="84"/>
      <c r="R211" s="84"/>
      <c r="S211" s="84"/>
      <c r="T211" s="84"/>
    </row>
    <row r="212" spans="14:20" x14ac:dyDescent="0.4">
      <c r="N212" s="83"/>
      <c r="O212" s="84"/>
      <c r="P212" s="84"/>
      <c r="Q212" s="84"/>
      <c r="R212" s="84"/>
      <c r="S212" s="84"/>
      <c r="T212" s="84"/>
    </row>
    <row r="213" spans="14:20" x14ac:dyDescent="0.4">
      <c r="N213" s="83"/>
      <c r="O213" s="84"/>
      <c r="P213" s="84"/>
      <c r="Q213" s="84"/>
      <c r="R213" s="84"/>
      <c r="S213" s="84"/>
      <c r="T213" s="84"/>
    </row>
    <row r="214" spans="14:20" x14ac:dyDescent="0.4">
      <c r="N214" s="83"/>
      <c r="O214" s="84"/>
      <c r="P214" s="84"/>
      <c r="Q214" s="84"/>
      <c r="R214" s="84"/>
      <c r="S214" s="84"/>
      <c r="T214" s="84"/>
    </row>
  </sheetData>
  <mergeCells count="26">
    <mergeCell ref="A31:L31"/>
    <mergeCell ref="A22:B23"/>
    <mergeCell ref="G22:J23"/>
    <mergeCell ref="K22:K23"/>
    <mergeCell ref="L22:L23"/>
    <mergeCell ref="A28:B30"/>
    <mergeCell ref="C28:D28"/>
    <mergeCell ref="K28:L28"/>
    <mergeCell ref="G29:I29"/>
    <mergeCell ref="K29:L29"/>
    <mergeCell ref="G30:I30"/>
    <mergeCell ref="G7:J8"/>
    <mergeCell ref="K7:K8"/>
    <mergeCell ref="L7:L8"/>
    <mergeCell ref="O7:S7"/>
    <mergeCell ref="G15:J16"/>
    <mergeCell ref="K15:K16"/>
    <mergeCell ref="L15:L16"/>
    <mergeCell ref="K30:L30"/>
    <mergeCell ref="H1:L1"/>
    <mergeCell ref="H2:H3"/>
    <mergeCell ref="C4:D4"/>
    <mergeCell ref="E4:H4"/>
    <mergeCell ref="C5:D5"/>
    <mergeCell ref="E5:H5"/>
    <mergeCell ref="I5:J5"/>
  </mergeCells>
  <conditionalFormatting sqref="E4:H6 K3:K4 G28 G29:I29">
    <cfRule type="cellIs" dxfId="126" priority="1" stopIfTrue="1" operator="equal">
      <formula>0</formula>
    </cfRule>
  </conditionalFormatting>
  <conditionalFormatting sqref="A9:A14 A17:A21 A24:A27">
    <cfRule type="cellIs" dxfId="125" priority="2" stopIfTrue="1" operator="greaterThan">
      <formula>0</formula>
    </cfRule>
  </conditionalFormatting>
  <conditionalFormatting sqref="T9 T24">
    <cfRule type="expression" dxfId="124" priority="3" stopIfTrue="1">
      <formula>S10&lt;&gt;T9</formula>
    </cfRule>
  </conditionalFormatting>
  <conditionalFormatting sqref="S10">
    <cfRule type="expression" dxfId="123" priority="4" stopIfTrue="1">
      <formula>$S$10&lt;&gt;$T$9</formula>
    </cfRule>
  </conditionalFormatting>
  <conditionalFormatting sqref="S11 U9">
    <cfRule type="expression" dxfId="122" priority="5" stopIfTrue="1">
      <formula>$U$9&lt;&gt;$S$11</formula>
    </cfRule>
  </conditionalFormatting>
  <conditionalFormatting sqref="V9 S12:S14">
    <cfRule type="expression" dxfId="121" priority="6" stopIfTrue="1">
      <formula>$V$9&lt;&gt;$S$12</formula>
    </cfRule>
  </conditionalFormatting>
  <conditionalFormatting sqref="T11 U10">
    <cfRule type="expression" dxfId="120" priority="7" stopIfTrue="1">
      <formula>$U$10&lt;&gt;$T$11</formula>
    </cfRule>
  </conditionalFormatting>
  <conditionalFormatting sqref="T12:T14 V10">
    <cfRule type="expression" dxfId="119" priority="8" stopIfTrue="1">
      <formula>$V$10&lt;&gt;$T$12</formula>
    </cfRule>
  </conditionalFormatting>
  <conditionalFormatting sqref="V11 U12:U14">
    <cfRule type="expression" dxfId="118" priority="9" stopIfTrue="1">
      <formula>$V$11&lt;&gt;$U$12</formula>
    </cfRule>
  </conditionalFormatting>
  <conditionalFormatting sqref="T17 S18">
    <cfRule type="expression" dxfId="117" priority="10" stopIfTrue="1">
      <formula>$S$18&lt;&gt;$T$17</formula>
    </cfRule>
  </conditionalFormatting>
  <conditionalFormatting sqref="U17 S19">
    <cfRule type="expression" dxfId="116" priority="11" stopIfTrue="1">
      <formula>$U$17&lt;&gt;$S$19</formula>
    </cfRule>
  </conditionalFormatting>
  <conditionalFormatting sqref="V17 S20:S21">
    <cfRule type="expression" dxfId="115" priority="12" stopIfTrue="1">
      <formula>$V$17&lt;&gt;$S$20</formula>
    </cfRule>
  </conditionalFormatting>
  <conditionalFormatting sqref="U18 T19">
    <cfRule type="expression" dxfId="114" priority="13" stopIfTrue="1">
      <formula>$U$18&lt;&gt;$T$19</formula>
    </cfRule>
  </conditionalFormatting>
  <conditionalFormatting sqref="V18 T20:T21">
    <cfRule type="expression" dxfId="113" priority="14" stopIfTrue="1">
      <formula>$V$18&lt;&gt;$T$20</formula>
    </cfRule>
  </conditionalFormatting>
  <conditionalFormatting sqref="V19 U20:U21">
    <cfRule type="expression" dxfId="112" priority="15" stopIfTrue="1">
      <formula>$V$19&lt;&gt;$U$20</formula>
    </cfRule>
  </conditionalFormatting>
  <conditionalFormatting sqref="U24 S26">
    <cfRule type="expression" dxfId="111" priority="16" stopIfTrue="1">
      <formula>$U$24&lt;&gt;$S$26</formula>
    </cfRule>
  </conditionalFormatting>
  <conditionalFormatting sqref="V24 S27">
    <cfRule type="expression" dxfId="110" priority="17" stopIfTrue="1">
      <formula>$V$24&lt;&gt;$S$27</formula>
    </cfRule>
  </conditionalFormatting>
  <conditionalFormatting sqref="S25">
    <cfRule type="expression" dxfId="109" priority="18" stopIfTrue="1">
      <formula>T24&lt;&gt;S25</formula>
    </cfRule>
  </conditionalFormatting>
  <conditionalFormatting sqref="U25 T26">
    <cfRule type="expression" dxfId="108" priority="19" stopIfTrue="1">
      <formula>$U$25&lt;&gt;$T$26</formula>
    </cfRule>
  </conditionalFormatting>
  <conditionalFormatting sqref="V25 T27">
    <cfRule type="expression" dxfId="107" priority="20" stopIfTrue="1">
      <formula>$V$25&lt;&gt;$T$27</formula>
    </cfRule>
  </conditionalFormatting>
  <conditionalFormatting sqref="V26 U27">
    <cfRule type="expression" dxfId="106" priority="21" stopIfTrue="1">
      <formula>$V$26&lt;&gt;$U$27</formula>
    </cfRule>
  </conditionalFormatting>
  <printOptions horizontalCentered="1" gridLinesSet="0"/>
  <pageMargins left="0.15748031496062992" right="0.15748031496062992" top="1.0236220472440944" bottom="0.19685039370078741" header="7.874015748031496E-2" footer="0.47244094488188981"/>
  <pageSetup paperSize="9" scale="39" orientation="portrait" horizontalDpi="1200" verticalDpi="1200"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9EC88-815D-4E6A-8697-015B0B9619B1}">
  <sheetPr codeName="List18"/>
  <dimension ref="A1:IU214"/>
  <sheetViews>
    <sheetView showGridLines="0" showZeros="0" showWhiteSpace="0" topLeftCell="A19" zoomScale="50" zoomScaleNormal="50" workbookViewId="0">
      <selection activeCell="L27" sqref="L27"/>
    </sheetView>
  </sheetViews>
  <sheetFormatPr defaultColWidth="15.33203125" defaultRowHeight="21" x14ac:dyDescent="0.4"/>
  <cols>
    <col min="1" max="1" width="10.44140625" style="80" customWidth="1"/>
    <col min="2" max="2" width="5.5546875" style="80" customWidth="1"/>
    <col min="3" max="3" width="18.88671875" style="80" customWidth="1"/>
    <col min="4" max="4" width="46.44140625" style="80" customWidth="1"/>
    <col min="5" max="5" width="31.6640625" style="80" customWidth="1"/>
    <col min="6" max="6" width="19.33203125" style="80" customWidth="1"/>
    <col min="7" max="11" width="18.5546875" style="80" customWidth="1"/>
    <col min="12" max="12" width="18.88671875" style="80" customWidth="1"/>
    <col min="13" max="13" width="4.109375" style="81" customWidth="1"/>
    <col min="14" max="14" width="14.5546875" style="5" customWidth="1"/>
    <col min="15" max="15" width="11.109375" style="74" hidden="1" customWidth="1"/>
    <col min="16" max="16" width="24.88671875" style="74" hidden="1" customWidth="1"/>
    <col min="17" max="17" width="18.88671875" style="74" hidden="1" customWidth="1"/>
    <col min="18" max="24" width="14.5546875" style="74" hidden="1" customWidth="1"/>
    <col min="25" max="25" width="24.44140625" style="74" hidden="1" customWidth="1"/>
    <col min="26" max="26" width="20.44140625" style="74" hidden="1" customWidth="1"/>
    <col min="27" max="32" width="15.33203125" style="74" hidden="1" customWidth="1"/>
    <col min="33" max="204" width="15.33203125" style="5" customWidth="1"/>
    <col min="205" max="205" width="3.109375" style="5" customWidth="1"/>
    <col min="206" max="16384" width="15.33203125" style="5"/>
  </cols>
  <sheetData>
    <row r="1" spans="1:255" ht="45.75" customHeight="1" x14ac:dyDescent="0.75">
      <c r="A1" s="1"/>
      <c r="B1" s="1"/>
      <c r="C1" s="1"/>
      <c r="D1" s="1"/>
      <c r="E1" s="1"/>
      <c r="F1" s="1"/>
      <c r="G1" s="1"/>
      <c r="H1" s="427" t="s">
        <v>0</v>
      </c>
      <c r="I1" s="427"/>
      <c r="J1" s="427"/>
      <c r="K1" s="427"/>
      <c r="L1" s="427"/>
      <c r="M1" s="2"/>
      <c r="N1" s="3"/>
      <c r="O1" s="4"/>
      <c r="P1" s="4"/>
      <c r="Q1" s="4"/>
      <c r="R1" s="4"/>
      <c r="S1" s="4"/>
      <c r="T1" s="4"/>
      <c r="U1" s="4"/>
      <c r="V1" s="4"/>
      <c r="W1" s="4"/>
      <c r="X1" s="4"/>
      <c r="Y1" s="4"/>
      <c r="Z1" s="4"/>
      <c r="AA1" s="4"/>
      <c r="AB1" s="4"/>
      <c r="AC1" s="4"/>
      <c r="AD1" s="4"/>
      <c r="AE1" s="4"/>
      <c r="AF1" s="4"/>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ht="50.1" customHeight="1" x14ac:dyDescent="0.75">
      <c r="A2" s="1"/>
      <c r="B2" s="1"/>
      <c r="C2" s="1"/>
      <c r="D2" s="1"/>
      <c r="E2" s="1"/>
      <c r="F2" s="1"/>
      <c r="G2" s="1"/>
      <c r="H2" s="428"/>
      <c r="I2" s="7" t="s">
        <v>1</v>
      </c>
      <c r="J2" s="7"/>
      <c r="K2" s="8">
        <v>2</v>
      </c>
      <c r="L2" s="9"/>
      <c r="M2" s="2"/>
      <c r="N2" s="3"/>
      <c r="O2" s="10" t="str">
        <f>'[1]vnos podatkov'!$A$6</f>
        <v>OP 8-11 - MIDI TENIS</v>
      </c>
      <c r="P2" s="11"/>
      <c r="Q2" s="11"/>
      <c r="R2" s="4"/>
      <c r="S2" s="4"/>
      <c r="T2" s="4"/>
      <c r="U2" s="4"/>
      <c r="V2" s="4"/>
      <c r="W2" s="4"/>
      <c r="X2" s="4"/>
      <c r="Y2" s="4"/>
      <c r="Z2" s="4"/>
      <c r="AA2" s="4"/>
      <c r="AB2" s="4"/>
      <c r="AC2" s="4"/>
      <c r="AD2" s="4"/>
      <c r="AE2" s="4"/>
      <c r="AF2" s="4"/>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row>
    <row r="3" spans="1:255" ht="50.1" customHeight="1" x14ac:dyDescent="0.55000000000000004">
      <c r="A3" s="1"/>
      <c r="B3" s="1"/>
      <c r="C3" s="1"/>
      <c r="D3" s="1"/>
      <c r="E3" s="1"/>
      <c r="F3" s="1"/>
      <c r="G3" s="1"/>
      <c r="H3" s="428"/>
      <c r="I3" s="12" t="s">
        <v>2</v>
      </c>
      <c r="J3" s="12"/>
      <c r="K3" s="13"/>
      <c r="L3" s="8">
        <f>'[1]vnos podatkov'!$B$8</f>
        <v>0</v>
      </c>
      <c r="M3" s="2"/>
      <c r="N3" s="3"/>
      <c r="O3" s="14">
        <f>'[1]vnos podatkov'!$A$8</f>
        <v>0</v>
      </c>
      <c r="P3" s="14">
        <f>'[1]vnos podatkov'!$B$8</f>
        <v>0</v>
      </c>
      <c r="Q3" s="14">
        <f>'[1]vnos podatkov'!$A$10</f>
        <v>46095</v>
      </c>
      <c r="R3" s="4"/>
      <c r="S3" s="4"/>
      <c r="T3" s="4"/>
      <c r="U3" s="4"/>
      <c r="V3" s="4"/>
      <c r="W3" s="4"/>
      <c r="X3" s="4"/>
      <c r="Y3" s="4"/>
      <c r="Z3" s="4"/>
      <c r="AA3" s="4"/>
      <c r="AB3" s="4"/>
      <c r="AC3" s="4"/>
      <c r="AD3" s="4"/>
      <c r="AE3" s="4"/>
      <c r="AF3" s="4"/>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row>
    <row r="4" spans="1:255" ht="50.1" customHeight="1" x14ac:dyDescent="0.75">
      <c r="A4" s="1"/>
      <c r="B4" s="1"/>
      <c r="C4" s="429" t="s">
        <v>3</v>
      </c>
      <c r="D4" s="429"/>
      <c r="E4" s="430" t="s">
        <v>4</v>
      </c>
      <c r="F4" s="430">
        <f>'[1]vnos podatkov'!$C$10</f>
        <v>0</v>
      </c>
      <c r="G4" s="431">
        <f>'[1]vnos podatkov'!$C$10</f>
        <v>0</v>
      </c>
      <c r="H4" s="431">
        <f>'[1]vnos podatkov'!$C$10</f>
        <v>0</v>
      </c>
      <c r="I4" s="17" t="s">
        <v>5</v>
      </c>
      <c r="J4" s="18"/>
      <c r="K4" s="19"/>
      <c r="L4" s="20"/>
      <c r="M4" s="2"/>
      <c r="N4" s="3"/>
      <c r="O4" s="4"/>
      <c r="P4" s="4"/>
      <c r="Q4" s="4"/>
      <c r="R4" s="4"/>
      <c r="S4" s="4"/>
      <c r="T4" s="4"/>
      <c r="U4" s="4"/>
      <c r="V4" s="4"/>
      <c r="W4" s="4"/>
      <c r="X4" s="4"/>
      <c r="Y4" s="4"/>
      <c r="Z4" s="4"/>
      <c r="AA4" s="4"/>
      <c r="AB4" s="4"/>
      <c r="AC4" s="4"/>
      <c r="AD4" s="4"/>
      <c r="AE4" s="4"/>
      <c r="AF4" s="4"/>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row>
    <row r="5" spans="1:255" ht="50.1" customHeight="1" x14ac:dyDescent="0.75">
      <c r="A5" s="1"/>
      <c r="B5" s="1"/>
      <c r="C5" s="429" t="s">
        <v>6</v>
      </c>
      <c r="D5" s="429"/>
      <c r="E5" s="430" t="str">
        <f>'[1]vnos podatkov'!$A$6</f>
        <v>OP 8-11 - MIDI TENIS</v>
      </c>
      <c r="F5" s="430"/>
      <c r="G5" s="431"/>
      <c r="H5" s="431"/>
      <c r="I5" s="432" t="s">
        <v>7</v>
      </c>
      <c r="J5" s="432"/>
      <c r="K5" s="21"/>
      <c r="L5" s="9"/>
      <c r="M5" s="2"/>
      <c r="N5" s="3"/>
      <c r="O5" s="4"/>
      <c r="P5" s="4"/>
      <c r="Q5" s="4"/>
      <c r="R5" s="4"/>
      <c r="S5" s="4"/>
      <c r="T5" s="4"/>
      <c r="U5" s="4"/>
      <c r="V5" s="4"/>
      <c r="W5" s="4"/>
      <c r="X5" s="4"/>
      <c r="Y5" s="4"/>
      <c r="Z5" s="4"/>
      <c r="AA5" s="4"/>
      <c r="AB5" s="4"/>
      <c r="AC5" s="4"/>
      <c r="AD5" s="4"/>
      <c r="AE5" s="4"/>
      <c r="AF5" s="4"/>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row>
    <row r="6" spans="1:255" ht="50.1" customHeight="1" thickBot="1" x14ac:dyDescent="0.8">
      <c r="A6" s="1"/>
      <c r="B6" s="1"/>
      <c r="C6" s="15"/>
      <c r="D6" s="15"/>
      <c r="E6" s="16"/>
      <c r="F6" s="16"/>
      <c r="G6" s="16"/>
      <c r="H6" s="16"/>
      <c r="I6" s="17"/>
      <c r="J6" s="17"/>
      <c r="K6" s="21"/>
      <c r="L6" s="9"/>
      <c r="M6" s="2"/>
      <c r="N6" s="3"/>
      <c r="O6" s="4"/>
      <c r="P6" s="4"/>
      <c r="Q6" s="4"/>
      <c r="R6" s="4"/>
      <c r="S6" s="4"/>
      <c r="T6" s="4"/>
      <c r="U6" s="4"/>
      <c r="V6" s="4"/>
      <c r="W6" s="4"/>
      <c r="X6" s="4"/>
      <c r="Y6" s="4"/>
      <c r="Z6" s="4"/>
      <c r="AA6" s="4"/>
      <c r="AB6" s="4"/>
      <c r="AC6" s="4"/>
      <c r="AD6" s="4"/>
      <c r="AE6" s="4"/>
      <c r="AF6" s="4"/>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row>
    <row r="7" spans="1:255" s="28" customFormat="1" ht="45" customHeight="1" thickBot="1" x14ac:dyDescent="0.85">
      <c r="A7" s="1"/>
      <c r="B7" s="1"/>
      <c r="C7" s="22" t="s">
        <v>25</v>
      </c>
      <c r="D7" s="23"/>
      <c r="E7" s="24"/>
      <c r="F7" s="25"/>
      <c r="G7" s="419"/>
      <c r="H7" s="419"/>
      <c r="I7" s="419"/>
      <c r="J7" s="419"/>
      <c r="K7" s="420" t="s">
        <v>9</v>
      </c>
      <c r="L7" s="420" t="s">
        <v>10</v>
      </c>
      <c r="M7" s="2"/>
      <c r="N7" s="27"/>
      <c r="O7" s="424" t="s">
        <v>11</v>
      </c>
      <c r="P7" s="425"/>
      <c r="Q7" s="425"/>
      <c r="R7" s="425"/>
      <c r="S7" s="426"/>
      <c r="T7" s="14"/>
      <c r="U7" s="14"/>
      <c r="V7" s="14"/>
      <c r="W7" s="14"/>
      <c r="X7" s="14"/>
      <c r="Y7" s="14"/>
      <c r="Z7" s="14"/>
      <c r="AA7" s="14"/>
      <c r="AB7" s="14"/>
      <c r="AC7" s="14"/>
      <c r="AD7" s="14"/>
      <c r="AE7" s="14"/>
      <c r="AF7" s="14"/>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S7" s="27"/>
      <c r="IT7" s="27"/>
      <c r="IU7" s="27"/>
    </row>
    <row r="8" spans="1:255" s="34" customFormat="1" ht="40.5" customHeight="1" x14ac:dyDescent="0.55000000000000004">
      <c r="A8" s="1"/>
      <c r="B8" s="1"/>
      <c r="C8" s="29" t="s">
        <v>12</v>
      </c>
      <c r="D8" s="29" t="s">
        <v>13</v>
      </c>
      <c r="E8" s="29" t="s">
        <v>14</v>
      </c>
      <c r="F8" s="29" t="s">
        <v>15</v>
      </c>
      <c r="G8" s="419"/>
      <c r="H8" s="419"/>
      <c r="I8" s="419"/>
      <c r="J8" s="419"/>
      <c r="K8" s="420"/>
      <c r="L8" s="420"/>
      <c r="M8" s="2"/>
      <c r="N8" s="30"/>
      <c r="O8" s="31" t="s">
        <v>12</v>
      </c>
      <c r="P8" s="31" t="s">
        <v>13</v>
      </c>
      <c r="Q8" s="31" t="s">
        <v>14</v>
      </c>
      <c r="R8" s="31" t="s">
        <v>15</v>
      </c>
      <c r="S8" s="32"/>
      <c r="T8" s="32"/>
      <c r="U8" s="32"/>
      <c r="V8" s="32"/>
      <c r="W8" s="31"/>
      <c r="X8" s="31" t="s">
        <v>12</v>
      </c>
      <c r="Y8" s="31" t="s">
        <v>13</v>
      </c>
      <c r="Z8" s="31" t="s">
        <v>14</v>
      </c>
      <c r="AA8" s="31" t="s">
        <v>15</v>
      </c>
      <c r="AB8" s="31"/>
      <c r="AC8" s="31"/>
      <c r="AD8" s="31"/>
      <c r="AE8" s="31"/>
      <c r="AF8" s="33" t="s">
        <v>16</v>
      </c>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row>
    <row r="9" spans="1:255" ht="72" customHeight="1" x14ac:dyDescent="0.5">
      <c r="A9" s="35">
        <v>6</v>
      </c>
      <c r="B9" s="36">
        <v>1</v>
      </c>
      <c r="C9" s="37" t="str">
        <f>UPPER(IF($A9="","",VLOOKUP($A9,'[1]m round robin žrebna lista'!$A$7:$R$128,2)))</f>
        <v/>
      </c>
      <c r="D9" s="38" t="str">
        <f>UPPER(IF($A9="","",VLOOKUP($A9,'[1]m round robin žrebna lista'!$A$7:$R$128,3)))</f>
        <v>FRAS</v>
      </c>
      <c r="E9" s="38" t="str">
        <f>PROPER(IF($A9="","",VLOOKUP($A9,'[1]m round robin žrebna lista'!$A$7:$R$128,4)))</f>
        <v>Liam</v>
      </c>
      <c r="F9" s="39" t="str">
        <f>UPPER(IF($A9="","",VLOOKUP($A9,'[1]m round robin žrebna lista'!$A$7:$R$128,5)))</f>
        <v>ŽTKMB</v>
      </c>
      <c r="G9" s="40"/>
      <c r="H9" s="41" t="s">
        <v>72</v>
      </c>
      <c r="I9" s="41" t="s">
        <v>79</v>
      </c>
      <c r="J9" s="41" t="s">
        <v>79</v>
      </c>
      <c r="K9" s="42">
        <v>3</v>
      </c>
      <c r="L9" s="42">
        <v>1</v>
      </c>
      <c r="M9" s="43">
        <f>IF($A9="","",VLOOKUP($A9,'[1]m round robin žrebna lista'!$A$7:$R$128,14))</f>
        <v>0</v>
      </c>
      <c r="N9" s="4"/>
      <c r="O9" s="44" t="str">
        <f>UPPER(IF($A9="","",VLOOKUP($A9,'[1]m round robin žrebna lista'!$A$7:$R$128,2)))</f>
        <v/>
      </c>
      <c r="P9" s="44" t="str">
        <f>UPPER(IF($A9="","",VLOOKUP($A9,'[1]m round robin žrebna lista'!$A$7:$R$128,3)))</f>
        <v>FRAS</v>
      </c>
      <c r="Q9" s="44" t="str">
        <f>PROPER(IF($A9="","",VLOOKUP($A9,'[1]m round robin žrebna lista'!$A$7:$R$128,4)))</f>
        <v>Liam</v>
      </c>
      <c r="R9" s="44" t="str">
        <f>UPPER(IF($A9="","",VLOOKUP($A9,'[1]m round robin žrebna lista'!$A$7:$R$128,5)))</f>
        <v>ŽTKMB</v>
      </c>
      <c r="S9" s="45"/>
      <c r="T9" s="46"/>
      <c r="U9" s="46"/>
      <c r="V9" s="46"/>
      <c r="W9" s="11"/>
      <c r="X9" s="44" t="str">
        <f>UPPER(IF($A9="","",VLOOKUP($A9,'[1]m round robin žrebna lista'!$A$7:$R$128,2)))</f>
        <v/>
      </c>
      <c r="Y9" s="44" t="str">
        <f>UPPER(IF($A9="","",VLOOKUP($A9,'[1]m round robin žrebna lista'!$A$7:$R$128,3)))</f>
        <v>FRAS</v>
      </c>
      <c r="Z9" s="44" t="str">
        <f>PROPER(IF($A9="","",VLOOKUP($A9,'[1]m round robin žrebna lista'!$A$7:$R$128,4)))</f>
        <v>Liam</v>
      </c>
      <c r="AA9" s="44" t="str">
        <f>UPPER(IF($A9="","",VLOOKUP($A9,'[1]m round robin žrebna lista'!$A$7:$R$128,5)))</f>
        <v>ŽTKMB</v>
      </c>
      <c r="AB9" s="45"/>
      <c r="AC9" s="46" t="str">
        <f>IF(T9="","",IF(T9="1bb","1bb",IF(T9="2bb","2bb",IF(T9=1,$M10,0))))</f>
        <v/>
      </c>
      <c r="AD9" s="46" t="str">
        <f>IF(U9="","",IF(U9="1bb","1bb",IF(U9="3bb","3bb",IF(U9=1,$M11,0))))</f>
        <v/>
      </c>
      <c r="AE9" s="46" t="str">
        <f>IF(V9="","",IF(V9="1bb","1bb",IF(V9="4bb","4bb",IF(V9=1,$M12,0))))</f>
        <v/>
      </c>
      <c r="AF9" s="47">
        <f>SUM(AC9:AE9)</f>
        <v>0</v>
      </c>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row>
    <row r="10" spans="1:255" ht="72" customHeight="1" x14ac:dyDescent="0.5">
      <c r="A10" s="35">
        <v>11</v>
      </c>
      <c r="B10" s="36">
        <v>2</v>
      </c>
      <c r="C10" s="37"/>
      <c r="D10" s="38" t="str">
        <f>UPPER(IF($A10="","",VLOOKUP($A10,'[1]m round robin žrebna lista'!$A$7:$R$128,3)))</f>
        <v>DUMCHEV</v>
      </c>
      <c r="E10" s="38" t="str">
        <f>PROPER(IF($A10="","",VLOOKUP($A10,'[1]m round robin žrebna lista'!$A$7:$R$128,4)))</f>
        <v>Alexander</v>
      </c>
      <c r="F10" s="39" t="s">
        <v>26</v>
      </c>
      <c r="G10" s="41" t="s">
        <v>74</v>
      </c>
      <c r="H10" s="40"/>
      <c r="I10" s="41" t="s">
        <v>91</v>
      </c>
      <c r="J10" s="41" t="s">
        <v>75</v>
      </c>
      <c r="K10" s="42" t="s">
        <v>80</v>
      </c>
      <c r="L10" s="42">
        <v>4</v>
      </c>
      <c r="M10" s="43">
        <f>IF($A10="","",VLOOKUP($A10,'[1]m round robin žrebna lista'!$A$7:$R$128,14))</f>
        <v>0</v>
      </c>
      <c r="N10" s="4"/>
      <c r="O10" s="44" t="str">
        <f>UPPER(IF($A10="","",VLOOKUP($A10,'[1]m round robin žrebna lista'!$A$7:$R$128,2)))</f>
        <v/>
      </c>
      <c r="P10" s="44" t="str">
        <f>UPPER(IF($A10="","",VLOOKUP($A10,'[1]m round robin žrebna lista'!$A$7:$R$128,3)))</f>
        <v>DUMCHEV</v>
      </c>
      <c r="Q10" s="44" t="str">
        <f>PROPER(IF($A10="","",VLOOKUP($A10,'[1]m round robin žrebna lista'!$A$7:$R$128,4)))</f>
        <v>Alexander</v>
      </c>
      <c r="R10" s="44" t="str">
        <f>UPPER(IF($A10="","",VLOOKUP($A10,'[1]m round robin žrebna lista'!$A$7:$R$128,5)))</f>
        <v>MAJA</v>
      </c>
      <c r="S10" s="46"/>
      <c r="T10" s="45"/>
      <c r="U10" s="46"/>
      <c r="V10" s="46"/>
      <c r="W10" s="11"/>
      <c r="X10" s="44" t="str">
        <f>UPPER(IF($A10="","",VLOOKUP($A10,'[1]m round robin žrebna lista'!$A$7:$R$128,2)))</f>
        <v/>
      </c>
      <c r="Y10" s="44" t="str">
        <f>UPPER(IF($A10="","",VLOOKUP($A10,'[1]m round robin žrebna lista'!$A$7:$R$128,3)))</f>
        <v>DUMCHEV</v>
      </c>
      <c r="Z10" s="44" t="str">
        <f>PROPER(IF($A10="","",VLOOKUP($A10,'[1]m round robin žrebna lista'!$A$7:$R$128,4)))</f>
        <v>Alexander</v>
      </c>
      <c r="AA10" s="44" t="str">
        <f>UPPER(IF($A10="","",VLOOKUP($A10,'[1]m round robin žrebna lista'!$A$7:$R$128,5)))</f>
        <v>MAJA</v>
      </c>
      <c r="AB10" s="46" t="str">
        <f>IF(S10="","",IF(S10="1bb","1bb",IF(S10="2bb","2bb",IF(S10=1,0,M9))))</f>
        <v/>
      </c>
      <c r="AC10" s="45"/>
      <c r="AD10" s="46" t="str">
        <f>IF(U10="","",IF(U10="2bb","2bb",IF(U10="3bb","3bb",IF(U10=2,M11,0))))</f>
        <v/>
      </c>
      <c r="AE10" s="46" t="str">
        <f>IF(V10="","",IF(V10="2bb","2bb",IF(V10="4bb","4bb",IF(V10=2,M12,0))))</f>
        <v/>
      </c>
      <c r="AF10" s="47">
        <f>SUM(AB10:AE10)</f>
        <v>0</v>
      </c>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row>
    <row r="11" spans="1:255" ht="72" customHeight="1" x14ac:dyDescent="0.5">
      <c r="A11" s="35">
        <v>19</v>
      </c>
      <c r="B11" s="48">
        <v>3</v>
      </c>
      <c r="C11" s="37" t="str">
        <f>UPPER(IF($A11="","",VLOOKUP($A11,'[1]m round robin žrebna lista'!$A$7:$R$128,2)))</f>
        <v/>
      </c>
      <c r="D11" s="38" t="str">
        <f>UPPER(IF($A11="","",VLOOKUP($A11,'[1]m round robin žrebna lista'!$A$7:$R$128,3)))</f>
        <v>MURN</v>
      </c>
      <c r="E11" s="38" t="str">
        <f>PROPER(IF($A11="","",VLOOKUP($A11,'[1]m round robin žrebna lista'!$A$7:$R$128,4)))</f>
        <v>Mark</v>
      </c>
      <c r="F11" s="39" t="str">
        <f>UPPER(IF($A11="","",VLOOKUP($A11,'[1]m round robin žrebna lista'!$A$7:$R$128,5)))</f>
        <v>BREŽI</v>
      </c>
      <c r="G11" s="41" t="s">
        <v>77</v>
      </c>
      <c r="H11" s="41" t="s">
        <v>92</v>
      </c>
      <c r="I11" s="40"/>
      <c r="J11" s="41" t="s">
        <v>73</v>
      </c>
      <c r="K11" s="42">
        <v>2</v>
      </c>
      <c r="L11" s="42">
        <v>2</v>
      </c>
      <c r="M11" s="43">
        <f>IF($A11="","",VLOOKUP($A11,'[1]m round robin žrebna lista'!$A$7:$R$128,14))</f>
        <v>0</v>
      </c>
      <c r="N11" s="4"/>
      <c r="O11" s="44" t="str">
        <f>UPPER(IF($A11="","",VLOOKUP($A11,'[1]m round robin žrebna lista'!$A$7:$R$128,2)))</f>
        <v/>
      </c>
      <c r="P11" s="44" t="str">
        <f>UPPER(IF($A11="","",VLOOKUP($A11,'[1]m round robin žrebna lista'!$A$7:$R$128,3)))</f>
        <v>MURN</v>
      </c>
      <c r="Q11" s="44" t="str">
        <f>PROPER(IF($A11="","",VLOOKUP($A11,'[1]m round robin žrebna lista'!$A$7:$R$128,4)))</f>
        <v>Mark</v>
      </c>
      <c r="R11" s="44" t="str">
        <f>UPPER(IF($A11="","",VLOOKUP($A11,'[1]m round robin žrebna lista'!$A$7:$R$128,5)))</f>
        <v>BREŽI</v>
      </c>
      <c r="S11" s="46"/>
      <c r="T11" s="46"/>
      <c r="U11" s="45"/>
      <c r="V11" s="46"/>
      <c r="W11" s="11"/>
      <c r="X11" s="44" t="str">
        <f>UPPER(IF($A11="","",VLOOKUP($A11,'[1]m round robin žrebna lista'!$A$7:$R$128,2)))</f>
        <v/>
      </c>
      <c r="Y11" s="44" t="str">
        <f>UPPER(IF($A11="","",VLOOKUP($A11,'[1]m round robin žrebna lista'!$A$7:$R$128,3)))</f>
        <v>MURN</v>
      </c>
      <c r="Z11" s="44" t="str">
        <f>PROPER(IF($A11="","",VLOOKUP($A11,'[1]m round robin žrebna lista'!$A$7:$R$128,4)))</f>
        <v>Mark</v>
      </c>
      <c r="AA11" s="44" t="str">
        <f>UPPER(IF($A11="","",VLOOKUP($A11,'[1]m round robin žrebna lista'!$A$7:$R$128,5)))</f>
        <v>BREŽI</v>
      </c>
      <c r="AB11" s="46" t="str">
        <f>IF(S11="","",IF(S11="1bb","1bb",IF(S11="3bb","3bb",IF(S11=1,0,M9))))</f>
        <v/>
      </c>
      <c r="AC11" s="46" t="str">
        <f>IF(T11="","",IF(T11="2bb","2bb",IF(T11="3bb","3bb",IF(T11=2,0,M10))))</f>
        <v/>
      </c>
      <c r="AD11" s="45"/>
      <c r="AE11" s="46" t="str">
        <f>IF(V11="","",IF(V11="3bb","3bb",IF(V11="4bb","4bb",IF(V11=3,M12,0))))</f>
        <v/>
      </c>
      <c r="AF11" s="47">
        <f>SUM(AB11:AE11)</f>
        <v>0</v>
      </c>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row>
    <row r="12" spans="1:255" ht="72" customHeight="1" x14ac:dyDescent="0.5">
      <c r="A12" s="49">
        <v>25</v>
      </c>
      <c r="B12" s="50">
        <v>4</v>
      </c>
      <c r="C12" s="37" t="str">
        <f>UPPER(IF($A12="","",VLOOKUP($A12,'[1]m round robin žrebna lista'!$A$7:$R$128,2)))</f>
        <v/>
      </c>
      <c r="D12" s="38" t="str">
        <f>UPPER(IF($A12="","",VLOOKUP($A12,'[1]m round robin žrebna lista'!$A$7:$R$128,3)))</f>
        <v>SEVER</v>
      </c>
      <c r="E12" s="38" t="str">
        <f>PROPER(IF($A12="","",VLOOKUP($A12,'[1]m round robin žrebna lista'!$A$7:$R$128,4)))</f>
        <v>Maks</v>
      </c>
      <c r="F12" s="39" t="str">
        <f>UPPER(IF($A12="","",VLOOKUP($A12,'[1]m round robin žrebna lista'!$A$7:$R$128,5)))</f>
        <v>TABRE</v>
      </c>
      <c r="G12" s="41" t="s">
        <v>77</v>
      </c>
      <c r="H12" s="41" t="s">
        <v>84</v>
      </c>
      <c r="I12" s="41" t="s">
        <v>78</v>
      </c>
      <c r="J12" s="40"/>
      <c r="K12" s="42">
        <v>1</v>
      </c>
      <c r="L12" s="42">
        <v>3</v>
      </c>
      <c r="M12" s="43">
        <f>IF($A12="","",VLOOKUP($A12,'[1]m round robin žrebna lista'!$A$7:$R$128,14))</f>
        <v>0</v>
      </c>
      <c r="N12" s="4"/>
      <c r="O12" s="44" t="str">
        <f>UPPER(IF($A12="","",VLOOKUP($A12,'[1]m round robin žrebna lista'!$A$7:$R$128,2)))</f>
        <v/>
      </c>
      <c r="P12" s="44" t="str">
        <f>UPPER(IF($A12="","",VLOOKUP($A12,'[1]m round robin žrebna lista'!$A$7:$R$128,3)))</f>
        <v>SEVER</v>
      </c>
      <c r="Q12" s="44" t="str">
        <f>PROPER(IF($A12="","",VLOOKUP($A12,'[1]m round robin žrebna lista'!$A$7:$R$128,4)))</f>
        <v>Maks</v>
      </c>
      <c r="R12" s="44" t="str">
        <f>UPPER(IF($A12="","",VLOOKUP($A12,'[1]m round robin žrebna lista'!$A$7:$R$128,5)))</f>
        <v>TABRE</v>
      </c>
      <c r="S12" s="46"/>
      <c r="T12" s="46"/>
      <c r="U12" s="46"/>
      <c r="V12" s="45"/>
      <c r="W12" s="11"/>
      <c r="X12" s="44" t="str">
        <f>UPPER(IF($A12="","",VLOOKUP($A12,'[1]m round robin žrebna lista'!$A$7:$R$128,2)))</f>
        <v/>
      </c>
      <c r="Y12" s="44" t="str">
        <f>UPPER(IF($A12="","",VLOOKUP($A12,'[1]m round robin žrebna lista'!$A$7:$R$128,3)))</f>
        <v>SEVER</v>
      </c>
      <c r="Z12" s="44" t="str">
        <f>PROPER(IF($A12="","",VLOOKUP($A12,'[1]m round robin žrebna lista'!$A$7:$R$128,4)))</f>
        <v>Maks</v>
      </c>
      <c r="AA12" s="44" t="str">
        <f>UPPER(IF($A12="","",VLOOKUP($A12,'[1]m round robin žrebna lista'!$A$7:$R$128,5)))</f>
        <v>TABRE</v>
      </c>
      <c r="AB12" s="46" t="str">
        <f>IF(S12="","",IF(S12="1bb","1bb",IF(S12="4bb","4bb",IF(S12=1,0,M9))))</f>
        <v/>
      </c>
      <c r="AC12" s="46" t="str">
        <f>IF(T12="","",IF(T12="2bb","2bb",IF(T12="4bb","4bb",IF(T12=2,0,M10))))</f>
        <v/>
      </c>
      <c r="AD12" s="46" t="str">
        <f>IF(U12="","",IF(U12="3bb","3bb",IF(U12="4bb","4bb",IF(U12=3,0,M11))))</f>
        <v/>
      </c>
      <c r="AE12" s="45"/>
      <c r="AF12" s="47">
        <f>SUM(AB12:AE12)</f>
        <v>0</v>
      </c>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row>
    <row r="13" spans="1:255" ht="72" customHeight="1" x14ac:dyDescent="0.5">
      <c r="A13" s="57"/>
      <c r="B13" s="58"/>
      <c r="C13" s="59"/>
      <c r="D13" s="60"/>
      <c r="E13" s="60"/>
      <c r="F13" s="61"/>
      <c r="G13" s="62"/>
      <c r="H13" s="62"/>
      <c r="I13" s="62"/>
      <c r="K13" s="64"/>
      <c r="L13" s="64"/>
      <c r="M13" s="43"/>
      <c r="N13" s="4"/>
      <c r="O13" s="11"/>
      <c r="P13" s="11"/>
      <c r="Q13" s="11"/>
      <c r="R13" s="11"/>
      <c r="S13" s="32"/>
      <c r="T13" s="32"/>
      <c r="U13" s="32"/>
      <c r="V13" s="56"/>
      <c r="W13" s="11"/>
      <c r="X13" s="11"/>
      <c r="Y13" s="11"/>
      <c r="Z13" s="11"/>
      <c r="AA13" s="11"/>
      <c r="AB13" s="32"/>
      <c r="AC13" s="32"/>
      <c r="AD13" s="32"/>
      <c r="AE13" s="56"/>
      <c r="AF13" s="31"/>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row>
    <row r="14" spans="1:255" ht="30" customHeight="1" thickBot="1" x14ac:dyDescent="0.55000000000000004">
      <c r="A14" s="57"/>
      <c r="B14" s="58"/>
      <c r="C14" s="59"/>
      <c r="D14" s="60"/>
      <c r="E14" s="60"/>
      <c r="F14" s="61"/>
      <c r="G14" s="62"/>
      <c r="H14" s="62"/>
      <c r="I14" s="62"/>
      <c r="K14" s="64"/>
      <c r="L14" s="64"/>
      <c r="M14" s="43"/>
      <c r="N14" s="4"/>
      <c r="O14" s="11"/>
      <c r="P14" s="11"/>
      <c r="Q14" s="11"/>
      <c r="R14" s="11"/>
      <c r="S14" s="32"/>
      <c r="T14" s="32"/>
      <c r="U14" s="32"/>
      <c r="V14" s="56"/>
      <c r="W14" s="11"/>
      <c r="X14" s="11"/>
      <c r="Y14" s="11"/>
      <c r="Z14" s="11"/>
      <c r="AA14" s="11"/>
      <c r="AB14" s="32"/>
      <c r="AC14" s="32"/>
      <c r="AD14" s="32"/>
      <c r="AE14" s="56"/>
      <c r="AF14" s="31"/>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row>
    <row r="15" spans="1:255" ht="48" customHeight="1" thickBot="1" x14ac:dyDescent="0.85">
      <c r="A15" s="26"/>
      <c r="B15" s="26"/>
      <c r="C15" s="22" t="s">
        <v>27</v>
      </c>
      <c r="D15" s="23"/>
      <c r="E15" s="24"/>
      <c r="F15" s="25"/>
      <c r="G15" s="419"/>
      <c r="H15" s="419"/>
      <c r="I15" s="419"/>
      <c r="J15" s="419"/>
      <c r="K15" s="420" t="s">
        <v>9</v>
      </c>
      <c r="L15" s="420" t="s">
        <v>10</v>
      </c>
      <c r="M15" s="2"/>
      <c r="N15" s="3"/>
      <c r="O15" s="4"/>
      <c r="P15" s="4"/>
      <c r="Q15" s="4"/>
      <c r="R15" s="4"/>
      <c r="S15" s="4"/>
      <c r="T15" s="4"/>
      <c r="U15" s="4"/>
      <c r="V15" s="4"/>
      <c r="W15" s="4"/>
      <c r="X15" s="4"/>
      <c r="Y15" s="4"/>
      <c r="Z15" s="4"/>
      <c r="AA15" s="4"/>
      <c r="AB15" s="4"/>
      <c r="AC15" s="4"/>
      <c r="AD15" s="4"/>
      <c r="AE15" s="4"/>
      <c r="AF15" s="4"/>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row>
    <row r="16" spans="1:255" s="34" customFormat="1" ht="40.5" customHeight="1" x14ac:dyDescent="0.55000000000000004">
      <c r="A16" s="26"/>
      <c r="B16" s="26"/>
      <c r="C16" s="29" t="s">
        <v>12</v>
      </c>
      <c r="D16" s="29" t="s">
        <v>13</v>
      </c>
      <c r="E16" s="65" t="s">
        <v>14</v>
      </c>
      <c r="F16" s="29" t="s">
        <v>15</v>
      </c>
      <c r="G16" s="419"/>
      <c r="H16" s="419"/>
      <c r="I16" s="419"/>
      <c r="J16" s="419"/>
      <c r="K16" s="420"/>
      <c r="L16" s="420"/>
      <c r="M16" s="2"/>
      <c r="N16" s="30"/>
      <c r="O16" s="31" t="s">
        <v>12</v>
      </c>
      <c r="P16" s="31" t="s">
        <v>13</v>
      </c>
      <c r="Q16" s="31" t="s">
        <v>14</v>
      </c>
      <c r="R16" s="31" t="s">
        <v>15</v>
      </c>
      <c r="S16" s="32"/>
      <c r="T16" s="66"/>
      <c r="U16" s="66"/>
      <c r="V16" s="66"/>
      <c r="W16" s="66"/>
      <c r="X16" s="31" t="s">
        <v>12</v>
      </c>
      <c r="Y16" s="31" t="s">
        <v>13</v>
      </c>
      <c r="Z16" s="31" t="s">
        <v>14</v>
      </c>
      <c r="AA16" s="31" t="s">
        <v>15</v>
      </c>
      <c r="AB16" s="31"/>
      <c r="AC16" s="31"/>
      <c r="AD16" s="31"/>
      <c r="AE16" s="31"/>
      <c r="AF16" s="33" t="s">
        <v>16</v>
      </c>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row>
    <row r="17" spans="1:255" ht="72.900000000000006" customHeight="1" x14ac:dyDescent="0.5">
      <c r="A17" s="35">
        <v>4</v>
      </c>
      <c r="B17" s="36">
        <v>1</v>
      </c>
      <c r="C17" s="37" t="str">
        <f>UPPER(IF($A17="","",VLOOKUP($A17,'[1]m round robin žrebna lista'!$A$7:$R$128,2)))</f>
        <v/>
      </c>
      <c r="D17" s="38" t="str">
        <f>UPPER(IF($A17="","",VLOOKUP($A17,'[1]m round robin žrebna lista'!$A$7:$R$128,3)))</f>
        <v>STRAŽAR</v>
      </c>
      <c r="E17" s="38" t="str">
        <f>PROPER(IF($A17="","",VLOOKUP($A17,'[1]m round robin žrebna lista'!$A$7:$R$128,4)))</f>
        <v>Jernej</v>
      </c>
      <c r="F17" s="39" t="str">
        <f>UPPER(IF($A17="","",VLOOKUP($A17,'[1]m round robin žrebna lista'!$A$7:$R$128,5)))</f>
        <v>TC-LJ</v>
      </c>
      <c r="G17" s="40"/>
      <c r="H17" s="41" t="s">
        <v>77</v>
      </c>
      <c r="I17" s="41" t="s">
        <v>73</v>
      </c>
      <c r="J17" s="41"/>
      <c r="K17" s="42">
        <v>1</v>
      </c>
      <c r="L17" s="42">
        <v>2</v>
      </c>
      <c r="M17" s="43">
        <f>IF($A17="","",VLOOKUP($A17,'[1]m round robin žrebna lista'!$A$7:$R$128,14))</f>
        <v>0</v>
      </c>
      <c r="N17" s="4"/>
      <c r="O17" s="44" t="str">
        <f>UPPER(IF($A17="","",VLOOKUP($A17,'[1]m round robin žrebna lista'!$A$7:$R$128,2)))</f>
        <v/>
      </c>
      <c r="P17" s="44" t="str">
        <f>UPPER(IF($A17="","",VLOOKUP($A17,'[1]m round robin žrebna lista'!$A$7:$R$128,3)))</f>
        <v>STRAŽAR</v>
      </c>
      <c r="Q17" s="44" t="str">
        <f>PROPER(IF($A17="","",VLOOKUP($A17,'[1]m round robin žrebna lista'!$A$7:$R$128,4)))</f>
        <v>Jernej</v>
      </c>
      <c r="R17" s="44" t="str">
        <f>UPPER(IF($A17="","",VLOOKUP($A17,'[1]m round robin žrebna lista'!$A$7:$R$128,5)))</f>
        <v>TC-LJ</v>
      </c>
      <c r="S17" s="45"/>
      <c r="T17" s="46"/>
      <c r="U17" s="46"/>
      <c r="V17" s="46"/>
      <c r="W17" s="4"/>
      <c r="X17" s="44" t="str">
        <f>UPPER(IF($A17="","",VLOOKUP($A17,'[1]m round robin žrebna lista'!$A$7:$R$128,2)))</f>
        <v/>
      </c>
      <c r="Y17" s="44" t="str">
        <f>UPPER(IF($A17="","",VLOOKUP($A17,'[1]m round robin žrebna lista'!$A$7:$R$128,3)))</f>
        <v>STRAŽAR</v>
      </c>
      <c r="Z17" s="44" t="str">
        <f>PROPER(IF($A17="","",VLOOKUP($A17,'[1]m round robin žrebna lista'!$A$7:$R$128,4)))</f>
        <v>Jernej</v>
      </c>
      <c r="AA17" s="44" t="str">
        <f>UPPER(IF($A17="","",VLOOKUP($A17,'[1]m round robin žrebna lista'!$A$7:$R$128,5)))</f>
        <v>TC-LJ</v>
      </c>
      <c r="AB17" s="45"/>
      <c r="AC17" s="46" t="str">
        <f>IF(T17="","",IF(T17="1bb","1bb",IF(T17="2bb","2bb",IF(T17=1,$M18,0))))</f>
        <v/>
      </c>
      <c r="AD17" s="46" t="str">
        <f>IF(U17="","",IF(U17="1bb","1bb",IF(U17="3bb","3bb",IF(U17=1,$M19,0))))</f>
        <v/>
      </c>
      <c r="AE17" s="46" t="str">
        <f>IF(V17="","",IF(V17="1bb","1bb",IF(V17="4bb","4bb",IF(V17=1,$M20,0))))</f>
        <v/>
      </c>
      <c r="AF17" s="47">
        <f>SUM(AC17:AE17)</f>
        <v>0</v>
      </c>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row>
    <row r="18" spans="1:255" ht="72.900000000000006" customHeight="1" x14ac:dyDescent="0.5">
      <c r="A18" s="35">
        <v>24</v>
      </c>
      <c r="B18" s="36">
        <v>2</v>
      </c>
      <c r="C18" s="37" t="str">
        <f>UPPER(IF($A18="","",VLOOKUP($A18,'[1]m round robin žrebna lista'!$A$7:$R$128,2)))</f>
        <v/>
      </c>
      <c r="D18" s="38" t="str">
        <f>UPPER(IF($A18="","",VLOOKUP($A18,'[1]m round robin žrebna lista'!$A$7:$R$128,3)))</f>
        <v>ŠAJNOVIČ</v>
      </c>
      <c r="E18" s="38" t="str">
        <f>PROPER(IF($A18="","",VLOOKUP($A18,'[1]m round robin žrebna lista'!$A$7:$R$128,4)))</f>
        <v>Lukas</v>
      </c>
      <c r="F18" s="39" t="str">
        <f>UPPER(IF($A18="","",VLOOKUP($A18,'[1]m round robin žrebna lista'!$A$7:$R$128,5)))</f>
        <v>TABRE</v>
      </c>
      <c r="G18" s="41" t="s">
        <v>79</v>
      </c>
      <c r="H18" s="40"/>
      <c r="I18" s="41" t="s">
        <v>79</v>
      </c>
      <c r="J18" s="41"/>
      <c r="K18" s="42">
        <v>2</v>
      </c>
      <c r="L18" s="42">
        <v>1</v>
      </c>
      <c r="M18" s="43">
        <f>IF($A18="","",VLOOKUP($A18,'[1]m round robin žrebna lista'!$A$7:$R$128,14))</f>
        <v>0</v>
      </c>
      <c r="N18" s="4"/>
      <c r="O18" s="44" t="str">
        <f>UPPER(IF($A18="","",VLOOKUP($A18,'[1]m round robin žrebna lista'!$A$7:$R$128,2)))</f>
        <v/>
      </c>
      <c r="P18" s="44" t="str">
        <f>UPPER(IF($A18="","",VLOOKUP($A18,'[1]m round robin žrebna lista'!$A$7:$R$128,3)))</f>
        <v>ŠAJNOVIČ</v>
      </c>
      <c r="Q18" s="44" t="str">
        <f>PROPER(IF($A18="","",VLOOKUP($A18,'[1]m round robin žrebna lista'!$A$7:$R$128,4)))</f>
        <v>Lukas</v>
      </c>
      <c r="R18" s="44" t="str">
        <f>UPPER(IF($A18="","",VLOOKUP($A18,'[1]m round robin žrebna lista'!$A$7:$R$128,5)))</f>
        <v>TABRE</v>
      </c>
      <c r="S18" s="46"/>
      <c r="T18" s="45"/>
      <c r="U18" s="46"/>
      <c r="V18" s="46"/>
      <c r="W18" s="4"/>
      <c r="X18" s="44" t="str">
        <f>UPPER(IF($A18="","",VLOOKUP($A18,'[1]m round robin žrebna lista'!$A$7:$R$128,2)))</f>
        <v/>
      </c>
      <c r="Y18" s="44" t="str">
        <f>UPPER(IF($A18="","",VLOOKUP($A18,'[1]m round robin žrebna lista'!$A$7:$R$128,3)))</f>
        <v>ŠAJNOVIČ</v>
      </c>
      <c r="Z18" s="44" t="str">
        <f>PROPER(IF($A18="","",VLOOKUP($A18,'[1]m round robin žrebna lista'!$A$7:$R$128,4)))</f>
        <v>Lukas</v>
      </c>
      <c r="AA18" s="44" t="str">
        <f>UPPER(IF($A18="","",VLOOKUP($A18,'[1]m round robin žrebna lista'!$A$7:$R$128,5)))</f>
        <v>TABRE</v>
      </c>
      <c r="AB18" s="46" t="str">
        <f>IF(S18="","",IF(S18="1bb","1bb",IF(S18="2bb","2bb",IF(S18=1,0,M17))))</f>
        <v/>
      </c>
      <c r="AC18" s="45"/>
      <c r="AD18" s="46" t="str">
        <f>IF(U18="","",IF(U18="2bb","2bb",IF(U18="3bb","3bb",IF(U18=2,M19,0))))</f>
        <v/>
      </c>
      <c r="AE18" s="46" t="str">
        <f>IF(V18="","",IF(V18="2bb","2bb",IF(V18="4bb","4bb",IF(V18=2,M20,0))))</f>
        <v/>
      </c>
      <c r="AF18" s="47">
        <f>SUM(AB18:AE18)</f>
        <v>0</v>
      </c>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row>
    <row r="19" spans="1:255" ht="72.900000000000006" customHeight="1" x14ac:dyDescent="0.5">
      <c r="A19" s="35">
        <v>20</v>
      </c>
      <c r="B19" s="36">
        <v>3</v>
      </c>
      <c r="C19" s="37" t="str">
        <f>UPPER(IF($A19="","",VLOOKUP($A19,'[1]m round robin žrebna lista'!$A$7:$R$128,2)))</f>
        <v/>
      </c>
      <c r="D19" s="38" t="str">
        <f>UPPER(IF($A19="","",VLOOKUP($A19,'[1]m round robin žrebna lista'!$A$7:$R$128,3)))</f>
        <v>NAROBE B.</v>
      </c>
      <c r="E19" s="38" t="str">
        <f>PROPER(IF($A19="","",VLOOKUP($A19,'[1]m round robin žrebna lista'!$A$7:$R$128,4)))</f>
        <v>Jakob</v>
      </c>
      <c r="F19" s="39" t="str">
        <f>UPPER(IF($A19="","",VLOOKUP($A19,'[1]m round robin žrebna lista'!$A$7:$R$128,5)))</f>
        <v>TK-AB</v>
      </c>
      <c r="G19" s="41" t="s">
        <v>78</v>
      </c>
      <c r="H19" s="41" t="s">
        <v>77</v>
      </c>
      <c r="I19" s="40"/>
      <c r="J19" s="41"/>
      <c r="K19" s="42" t="s">
        <v>80</v>
      </c>
      <c r="L19" s="42">
        <v>3</v>
      </c>
      <c r="M19" s="43">
        <f>IF($A19="","",VLOOKUP($A19,'[1]m round robin žrebna lista'!$A$7:$R$128,14))</f>
        <v>0</v>
      </c>
      <c r="N19" s="4"/>
      <c r="O19" s="44" t="str">
        <f>UPPER(IF($A19="","",VLOOKUP($A19,'[1]m round robin žrebna lista'!$A$7:$R$128,2)))</f>
        <v/>
      </c>
      <c r="P19" s="44" t="str">
        <f>UPPER(IF($A19="","",VLOOKUP($A19,'[1]m round robin žrebna lista'!$A$7:$R$128,3)))</f>
        <v>NAROBE B.</v>
      </c>
      <c r="Q19" s="44" t="str">
        <f>PROPER(IF($A19="","",VLOOKUP($A19,'[1]m round robin žrebna lista'!$A$7:$R$128,4)))</f>
        <v>Jakob</v>
      </c>
      <c r="R19" s="44" t="str">
        <f>UPPER(IF($A19="","",VLOOKUP($A19,'[1]m round robin žrebna lista'!$A$7:$R$128,5)))</f>
        <v>TK-AB</v>
      </c>
      <c r="S19" s="46"/>
      <c r="T19" s="46"/>
      <c r="U19" s="45"/>
      <c r="V19" s="46"/>
      <c r="W19" s="4"/>
      <c r="X19" s="44" t="str">
        <f>UPPER(IF($A19="","",VLOOKUP($A19,'[1]m round robin žrebna lista'!$A$7:$R$128,2)))</f>
        <v/>
      </c>
      <c r="Y19" s="44" t="str">
        <f>UPPER(IF($A19="","",VLOOKUP($A19,'[1]m round robin žrebna lista'!$A$7:$R$128,3)))</f>
        <v>NAROBE B.</v>
      </c>
      <c r="Z19" s="44" t="str">
        <f>PROPER(IF($A19="","",VLOOKUP($A19,'[1]m round robin žrebna lista'!$A$7:$R$128,4)))</f>
        <v>Jakob</v>
      </c>
      <c r="AA19" s="44" t="str">
        <f>UPPER(IF($A19="","",VLOOKUP($A19,'[1]m round robin žrebna lista'!$A$7:$R$128,5)))</f>
        <v>TK-AB</v>
      </c>
      <c r="AB19" s="46" t="str">
        <f>IF(S19="","",IF(S19="1bb","1bb",IF(S19="3bb","3bb",IF(S19=1,0,M17))))</f>
        <v/>
      </c>
      <c r="AC19" s="46" t="str">
        <f>IF(T19="","",IF(T19="2bb","2bb",IF(T19="3bb","3bb",IF(T19=2,0,M18))))</f>
        <v/>
      </c>
      <c r="AD19" s="45"/>
      <c r="AE19" s="46" t="str">
        <f>IF(V19="","",IF(V19="3bb","3bb",IF(V19="4bb","4bb",IF(V19=3,M20,0))))</f>
        <v/>
      </c>
      <c r="AF19" s="47">
        <f>SUM(AB19:AE19)</f>
        <v>0</v>
      </c>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row>
    <row r="20" spans="1:255" ht="72.900000000000006" customHeight="1" x14ac:dyDescent="0.5">
      <c r="A20" s="35">
        <v>55</v>
      </c>
      <c r="B20" s="36">
        <v>4</v>
      </c>
      <c r="C20" s="37" t="str">
        <f>UPPER(IF($A20="","",VLOOKUP($A20,'[1]m round robin žrebna lista'!$A$7:$R$128,2)))</f>
        <v/>
      </c>
      <c r="D20" s="38" t="str">
        <f>UPPER(IF($A20="","",VLOOKUP($A20,'[1]m round robin žrebna lista'!$A$7:$R$128,3)))</f>
        <v/>
      </c>
      <c r="E20" s="38" t="str">
        <f>PROPER(IF($A20="","",VLOOKUP($A20,'[1]m round robin žrebna lista'!$A$7:$R$128,4)))</f>
        <v/>
      </c>
      <c r="F20" s="39" t="str">
        <f>UPPER(IF($A20="","",VLOOKUP($A20,'[1]m round robin žrebna lista'!$A$7:$R$128,5)))</f>
        <v/>
      </c>
      <c r="G20" s="41"/>
      <c r="H20" s="41"/>
      <c r="I20" s="41"/>
      <c r="J20" s="40"/>
      <c r="K20" s="42"/>
      <c r="L20" s="42"/>
      <c r="M20" s="43">
        <f>IF($A20="","",VLOOKUP($A20,'[1]m round robin žrebna lista'!$A$7:$R$128,14))</f>
        <v>0</v>
      </c>
      <c r="N20" s="4"/>
      <c r="O20" s="44" t="str">
        <f>UPPER(IF($A20="","",VLOOKUP($A20,'[1]m round robin žrebna lista'!$A$7:$R$128,2)))</f>
        <v/>
      </c>
      <c r="P20" s="44" t="str">
        <f>UPPER(IF($A20="","",VLOOKUP($A20,'[1]m round robin žrebna lista'!$A$7:$R$128,3)))</f>
        <v/>
      </c>
      <c r="Q20" s="44" t="str">
        <f>PROPER(IF($A20="","",VLOOKUP($A20,'[1]m round robin žrebna lista'!$A$7:$R$128,4)))</f>
        <v/>
      </c>
      <c r="R20" s="44" t="str">
        <f>UPPER(IF($A20="","",VLOOKUP($A20,'[1]m round robin žrebna lista'!$A$7:$R$128,5)))</f>
        <v/>
      </c>
      <c r="S20" s="46"/>
      <c r="T20" s="46"/>
      <c r="U20" s="46"/>
      <c r="V20" s="45"/>
      <c r="W20" s="4"/>
      <c r="X20" s="44" t="str">
        <f>UPPER(IF($A20="","",VLOOKUP($A20,'[1]m round robin žrebna lista'!$A$7:$R$128,2)))</f>
        <v/>
      </c>
      <c r="Y20" s="44" t="str">
        <f>UPPER(IF($A20="","",VLOOKUP($A20,'[1]m round robin žrebna lista'!$A$7:$R$128,3)))</f>
        <v/>
      </c>
      <c r="Z20" s="44" t="str">
        <f>PROPER(IF($A20="","",VLOOKUP($A20,'[1]m round robin žrebna lista'!$A$7:$R$128,4)))</f>
        <v/>
      </c>
      <c r="AA20" s="44" t="str">
        <f>UPPER(IF($A20="","",VLOOKUP($A20,'[1]m round robin žrebna lista'!$A$7:$R$128,5)))</f>
        <v/>
      </c>
      <c r="AB20" s="46" t="str">
        <f>IF(S20="","",IF(S20="1bb","1bb",IF(S20="4bb","4bb",IF(S20=1,0,M17))))</f>
        <v/>
      </c>
      <c r="AC20" s="46" t="str">
        <f>IF(T20="","",IF(T20="2bb","2bb",IF(T20="4bb","4bb",IF(T20=2,0,M18))))</f>
        <v/>
      </c>
      <c r="AD20" s="46" t="str">
        <f>IF(U20="","",IF(U20="3bb","3bb",IF(U20="4bb","4bb",IF(U20=3,0,M19))))</f>
        <v/>
      </c>
      <c r="AE20" s="45"/>
      <c r="AF20" s="47">
        <f>SUM(AB20:AD20)</f>
        <v>0</v>
      </c>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row>
    <row r="21" spans="1:255" ht="27.75" customHeight="1" thickBot="1" x14ac:dyDescent="0.55000000000000004">
      <c r="A21" s="57"/>
      <c r="B21" s="58"/>
      <c r="C21" s="59"/>
      <c r="D21" s="60"/>
      <c r="E21" s="60"/>
      <c r="F21" s="61"/>
      <c r="G21" s="62"/>
      <c r="H21" s="62"/>
      <c r="I21" s="62"/>
      <c r="J21" s="63"/>
      <c r="K21" s="64"/>
      <c r="L21" s="64"/>
      <c r="M21" s="43"/>
      <c r="N21" s="4"/>
      <c r="O21" s="11"/>
      <c r="P21" s="11"/>
      <c r="Q21" s="11"/>
      <c r="R21" s="11"/>
      <c r="S21" s="32"/>
      <c r="T21" s="32"/>
      <c r="U21" s="32"/>
      <c r="V21" s="56"/>
      <c r="W21" s="4"/>
      <c r="X21" s="11"/>
      <c r="Y21" s="11"/>
      <c r="Z21" s="11"/>
      <c r="AA21" s="11"/>
      <c r="AB21" s="32"/>
      <c r="AC21" s="32"/>
      <c r="AD21" s="32"/>
      <c r="AE21" s="56"/>
      <c r="AF21" s="31"/>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row>
    <row r="22" spans="1:255" ht="46.5" customHeight="1" thickBot="1" x14ac:dyDescent="0.85">
      <c r="A22" s="419"/>
      <c r="B22" s="419"/>
      <c r="C22" s="22" t="s">
        <v>28</v>
      </c>
      <c r="D22" s="23"/>
      <c r="E22" s="24"/>
      <c r="F22" s="25"/>
      <c r="G22" s="419"/>
      <c r="H22" s="419"/>
      <c r="I22" s="419"/>
      <c r="J22" s="419"/>
      <c r="K22" s="420" t="s">
        <v>9</v>
      </c>
      <c r="L22" s="420" t="s">
        <v>10</v>
      </c>
      <c r="M22" s="2"/>
      <c r="N22" s="3"/>
      <c r="O22" s="4"/>
      <c r="P22" s="4"/>
      <c r="Q22" s="4"/>
      <c r="R22" s="4"/>
      <c r="S22" s="4"/>
      <c r="T22" s="4"/>
      <c r="U22" s="4"/>
      <c r="V22" s="4"/>
      <c r="W22" s="4"/>
      <c r="X22" s="4"/>
      <c r="Y22" s="4"/>
      <c r="Z22" s="4"/>
      <c r="AA22" s="4"/>
      <c r="AB22" s="4"/>
      <c r="AC22" s="4"/>
      <c r="AD22" s="4"/>
      <c r="AE22" s="4"/>
      <c r="AF22" s="4"/>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row>
    <row r="23" spans="1:255" s="34" customFormat="1" ht="40.5" customHeight="1" x14ac:dyDescent="0.55000000000000004">
      <c r="A23" s="419"/>
      <c r="B23" s="419"/>
      <c r="C23" s="29" t="s">
        <v>12</v>
      </c>
      <c r="D23" s="29" t="s">
        <v>13</v>
      </c>
      <c r="E23" s="65" t="s">
        <v>14</v>
      </c>
      <c r="F23" s="29" t="s">
        <v>15</v>
      </c>
      <c r="G23" s="419"/>
      <c r="H23" s="419"/>
      <c r="I23" s="419"/>
      <c r="J23" s="419"/>
      <c r="K23" s="420"/>
      <c r="L23" s="420"/>
      <c r="M23" s="2"/>
      <c r="N23" s="30"/>
      <c r="O23" s="31" t="s">
        <v>12</v>
      </c>
      <c r="P23" s="31" t="s">
        <v>13</v>
      </c>
      <c r="Q23" s="31" t="s">
        <v>14</v>
      </c>
      <c r="R23" s="31" t="s">
        <v>15</v>
      </c>
      <c r="S23" s="32"/>
      <c r="T23" s="66"/>
      <c r="U23" s="66"/>
      <c r="V23" s="66"/>
      <c r="W23" s="66"/>
      <c r="X23" s="31" t="s">
        <v>12</v>
      </c>
      <c r="Y23" s="31" t="s">
        <v>13</v>
      </c>
      <c r="Z23" s="31" t="s">
        <v>14</v>
      </c>
      <c r="AA23" s="31" t="s">
        <v>15</v>
      </c>
      <c r="AB23" s="31"/>
      <c r="AC23" s="31"/>
      <c r="AD23" s="31"/>
      <c r="AE23" s="31"/>
      <c r="AF23" s="33" t="s">
        <v>16</v>
      </c>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row>
    <row r="24" spans="1:255" ht="72.900000000000006" customHeight="1" x14ac:dyDescent="0.5">
      <c r="A24" s="35">
        <v>5</v>
      </c>
      <c r="B24" s="36">
        <v>1</v>
      </c>
      <c r="C24" s="37" t="str">
        <f>UPPER(IF($A24="","",VLOOKUP($A24,'[1]m round robin žrebna lista'!$A$7:$R$128,2)))</f>
        <v/>
      </c>
      <c r="D24" s="38" t="str">
        <f>UPPER(IF($A24="","",VLOOKUP($A24,'[1]m round robin žrebna lista'!$A$7:$R$128,3)))</f>
        <v>STRAŽAR</v>
      </c>
      <c r="E24" s="38" t="str">
        <f>PROPER(IF($A24="","",VLOOKUP($A24,'[1]m round robin žrebna lista'!$A$7:$R$128,4)))</f>
        <v>Tomaž</v>
      </c>
      <c r="F24" s="39" t="str">
        <f>UPPER(IF($A24="","",VLOOKUP($A24,'[1]m round robin žrebna lista'!$A$7:$R$128,5)))</f>
        <v>TC-LJ</v>
      </c>
      <c r="G24" s="40"/>
      <c r="H24" s="86" t="s">
        <v>73</v>
      </c>
      <c r="I24" s="41" t="s">
        <v>89</v>
      </c>
      <c r="J24" s="41" t="s">
        <v>73</v>
      </c>
      <c r="K24" s="42">
        <v>2</v>
      </c>
      <c r="L24" s="42">
        <v>1</v>
      </c>
      <c r="M24" s="43">
        <f>IF($A24="","",VLOOKUP($A24,'[1]m round robin žrebna lista'!$A$7:$R$128,14))</f>
        <v>0</v>
      </c>
      <c r="N24" s="4"/>
      <c r="O24" s="44" t="str">
        <f>UPPER(IF($A24="","",VLOOKUP($A24,'[1]m round robin žrebna lista'!$A$7:$R$128,2)))</f>
        <v/>
      </c>
      <c r="P24" s="44" t="str">
        <f>UPPER(IF($A24="","",VLOOKUP($A24,'[1]m round robin žrebna lista'!$A$7:$R$128,3)))</f>
        <v>STRAŽAR</v>
      </c>
      <c r="Q24" s="44" t="str">
        <f>PROPER(IF($A24="","",VLOOKUP($A24,'[1]m round robin žrebna lista'!$A$7:$R$128,4)))</f>
        <v>Tomaž</v>
      </c>
      <c r="R24" s="44" t="str">
        <f>UPPER(IF($A24="","",VLOOKUP($A24,'[1]m round robin žrebna lista'!$A$7:$R$128,5)))</f>
        <v>TC-LJ</v>
      </c>
      <c r="S24" s="45"/>
      <c r="T24" s="46"/>
      <c r="U24" s="46"/>
      <c r="V24" s="46"/>
      <c r="W24" s="4"/>
      <c r="X24" s="44" t="str">
        <f>UPPER(IF($A24="","",VLOOKUP($A24,'[1]m round robin žrebna lista'!$A$7:$R$128,2)))</f>
        <v/>
      </c>
      <c r="Y24" s="44" t="str">
        <f>UPPER(IF($A24="","",VLOOKUP($A24,'[1]m round robin žrebna lista'!$A$7:$R$128,3)))</f>
        <v>STRAŽAR</v>
      </c>
      <c r="Z24" s="44" t="str">
        <f>PROPER(IF($A24="","",VLOOKUP($A24,'[1]m round robin žrebna lista'!$A$7:$R$128,4)))</f>
        <v>Tomaž</v>
      </c>
      <c r="AA24" s="44" t="str">
        <f>UPPER(IF($A24="","",VLOOKUP($A24,'[1]m round robin žrebna lista'!$A$7:$R$128,5)))</f>
        <v>TC-LJ</v>
      </c>
      <c r="AB24" s="45"/>
      <c r="AC24" s="46" t="str">
        <f>IF(T24="","",IF(T24="1bb","1bb",IF(T24="2bb","2bb",IF(T24=1,$M25,0))))</f>
        <v/>
      </c>
      <c r="AD24" s="46" t="str">
        <f>IF(U24="","",IF(U24="1bb","1bb",IF(U24="3bb","3bb",IF(U24=1,$M26,0))))</f>
        <v/>
      </c>
      <c r="AE24" s="46" t="str">
        <f>IF(V24="","",IF(V24="1bb","1bb",IF(V24="4bb","4bb",IF(V24=1,$M27,0))))</f>
        <v/>
      </c>
      <c r="AF24" s="47">
        <f>SUM(AC24:AE24)</f>
        <v>0</v>
      </c>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row>
    <row r="25" spans="1:255" ht="72.900000000000006" customHeight="1" x14ac:dyDescent="0.5">
      <c r="A25" s="35">
        <v>9</v>
      </c>
      <c r="B25" s="36">
        <v>2</v>
      </c>
      <c r="C25" s="37" t="str">
        <f>UPPER(IF($A25="","",VLOOKUP($A25,'[1]m round robin žrebna lista'!$A$7:$R$128,2)))</f>
        <v/>
      </c>
      <c r="D25" s="38" t="str">
        <f>UPPER(IF($A25="","",VLOOKUP($A25,'[1]m round robin žrebna lista'!$A$7:$R$128,3)))</f>
        <v>BOŽIČEK</v>
      </c>
      <c r="E25" s="38" t="str">
        <f>PROPER(IF($A25="","",VLOOKUP($A25,'[1]m round robin žrebna lista'!$A$7:$R$128,4)))</f>
        <v>Amadej</v>
      </c>
      <c r="F25" s="39" t="str">
        <f>UPPER(IF($A25="","",VLOOKUP($A25,'[1]m round robin žrebna lista'!$A$7:$R$128,5)))</f>
        <v>LUKAKP</v>
      </c>
      <c r="G25" s="86" t="s">
        <v>78</v>
      </c>
      <c r="H25" s="87"/>
      <c r="I25" s="86" t="s">
        <v>87</v>
      </c>
      <c r="J25" s="86" t="s">
        <v>87</v>
      </c>
      <c r="K25" s="88" t="s">
        <v>80</v>
      </c>
      <c r="L25" s="88">
        <v>4</v>
      </c>
      <c r="M25" s="89">
        <f>IF($A25="","",VLOOKUP($A25,'[1]m round robin žrebna lista'!$A$7:$R$128,14))</f>
        <v>0</v>
      </c>
      <c r="N25" s="4"/>
      <c r="O25" s="44" t="str">
        <f>UPPER(IF($A25="","",VLOOKUP($A25,'[1]m round robin žrebna lista'!$A$7:$R$128,2)))</f>
        <v/>
      </c>
      <c r="P25" s="44" t="str">
        <f>UPPER(IF($A25="","",VLOOKUP($A25,'[1]m round robin žrebna lista'!$A$7:$R$128,3)))</f>
        <v>BOŽIČEK</v>
      </c>
      <c r="Q25" s="44" t="str">
        <f>PROPER(IF($A25="","",VLOOKUP($A25,'[1]m round robin žrebna lista'!$A$7:$R$128,4)))</f>
        <v>Amadej</v>
      </c>
      <c r="R25" s="44" t="str">
        <f>UPPER(IF($A25="","",VLOOKUP($A25,'[1]m round robin žrebna lista'!$A$7:$R$128,5)))</f>
        <v>LUKAKP</v>
      </c>
      <c r="S25" s="46"/>
      <c r="T25" s="45"/>
      <c r="U25" s="46"/>
      <c r="V25" s="46"/>
      <c r="W25" s="4"/>
      <c r="X25" s="44" t="str">
        <f>UPPER(IF($A25="","",VLOOKUP($A25,'[1]m round robin žrebna lista'!$A$7:$R$128,2)))</f>
        <v/>
      </c>
      <c r="Y25" s="44" t="str">
        <f>UPPER(IF($A25="","",VLOOKUP($A25,'[1]m round robin žrebna lista'!$A$7:$R$128,3)))</f>
        <v>BOŽIČEK</v>
      </c>
      <c r="Z25" s="44" t="str">
        <f>PROPER(IF($A25="","",VLOOKUP($A25,'[1]m round robin žrebna lista'!$A$7:$R$128,4)))</f>
        <v>Amadej</v>
      </c>
      <c r="AA25" s="44" t="str">
        <f>UPPER(IF($A25="","",VLOOKUP($A25,'[1]m round robin žrebna lista'!$A$7:$R$128,5)))</f>
        <v>LUKAKP</v>
      </c>
      <c r="AB25" s="46" t="str">
        <f>IF(S25="","",IF(S25="1bb","1bb",IF(S25="2bb","2bb",IF(S25=1,0,M24))))</f>
        <v/>
      </c>
      <c r="AC25" s="45"/>
      <c r="AD25" s="46" t="str">
        <f>IF(U25="","",IF(U25="2bb","2bb",IF(U25="3bb","3bb",IF(U25=2,M26,0))))</f>
        <v/>
      </c>
      <c r="AE25" s="46" t="str">
        <f>IF(V25="","",IF(V25="2bb","2bb",IF(V25="4bb","4bb",IF(V25=2,M27,0))))</f>
        <v/>
      </c>
      <c r="AF25" s="47">
        <f>SUM(AB25:AE25)</f>
        <v>0</v>
      </c>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row>
    <row r="26" spans="1:255" ht="72.900000000000006" customHeight="1" x14ac:dyDescent="0.5">
      <c r="A26" s="35">
        <v>16</v>
      </c>
      <c r="B26" s="36">
        <v>3</v>
      </c>
      <c r="C26" s="37" t="str">
        <f>UPPER(IF($A26="","",VLOOKUP($A26,'[1]m round robin žrebna lista'!$A$7:$R$128,2)))</f>
        <v/>
      </c>
      <c r="D26" s="38" t="str">
        <f>UPPER(IF($A26="","",VLOOKUP($A26,'[1]m round robin žrebna lista'!$A$7:$R$128,3)))</f>
        <v>MEDJA</v>
      </c>
      <c r="E26" s="38" t="str">
        <f>PROPER(IF($A26="","",VLOOKUP($A26,'[1]m round robin žrebna lista'!$A$7:$R$128,4)))</f>
        <v>Maks</v>
      </c>
      <c r="F26" s="39" t="str">
        <f>UPPER(IF($A26="","",VLOOKUP($A26,'[1]m round robin žrebna lista'!$A$7:$R$128,5)))</f>
        <v>TABRE</v>
      </c>
      <c r="G26" s="41" t="s">
        <v>90</v>
      </c>
      <c r="H26" s="86" t="s">
        <v>88</v>
      </c>
      <c r="I26" s="40"/>
      <c r="J26" s="41" t="s">
        <v>77</v>
      </c>
      <c r="K26" s="42">
        <v>2</v>
      </c>
      <c r="L26" s="42">
        <v>3</v>
      </c>
      <c r="M26" s="43">
        <f>IF($A26="","",VLOOKUP($A26,'[1]m round robin žrebna lista'!$A$7:$R$128,14))</f>
        <v>0</v>
      </c>
      <c r="N26" s="4"/>
      <c r="O26" s="44" t="str">
        <f>UPPER(IF($A26="","",VLOOKUP($A26,'[1]m round robin žrebna lista'!$A$7:$R$128,2)))</f>
        <v/>
      </c>
      <c r="P26" s="44" t="str">
        <f>UPPER(IF($A26="","",VLOOKUP($A26,'[1]m round robin žrebna lista'!$A$7:$R$128,3)))</f>
        <v>MEDJA</v>
      </c>
      <c r="Q26" s="44" t="str">
        <f>PROPER(IF($A26="","",VLOOKUP($A26,'[1]m round robin žrebna lista'!$A$7:$R$128,4)))</f>
        <v>Maks</v>
      </c>
      <c r="R26" s="44" t="str">
        <f>UPPER(IF($A26="","",VLOOKUP($A26,'[1]m round robin žrebna lista'!$A$7:$R$128,5)))</f>
        <v>TABRE</v>
      </c>
      <c r="S26" s="46"/>
      <c r="T26" s="46"/>
      <c r="U26" s="45"/>
      <c r="V26" s="46"/>
      <c r="W26" s="4"/>
      <c r="X26" s="44" t="str">
        <f>UPPER(IF($A26="","",VLOOKUP($A26,'[1]m round robin žrebna lista'!$A$7:$R$128,2)))</f>
        <v/>
      </c>
      <c r="Y26" s="44" t="str">
        <f>UPPER(IF($A26="","",VLOOKUP($A26,'[1]m round robin žrebna lista'!$A$7:$R$128,3)))</f>
        <v>MEDJA</v>
      </c>
      <c r="Z26" s="44" t="str">
        <f>PROPER(IF($A26="","",VLOOKUP($A26,'[1]m round robin žrebna lista'!$A$7:$R$128,4)))</f>
        <v>Maks</v>
      </c>
      <c r="AA26" s="44" t="str">
        <f>UPPER(IF($A26="","",VLOOKUP($A26,'[1]m round robin žrebna lista'!$A$7:$R$128,5)))</f>
        <v>TABRE</v>
      </c>
      <c r="AB26" s="46" t="str">
        <f>IF(S26="","",IF(S26="1bb","1bb",IF(S26="3bb","3bb",IF(S26=1,0,M24))))</f>
        <v/>
      </c>
      <c r="AC26" s="46" t="str">
        <f>IF(T26="","",IF(T26="2bb","2bb",IF(T26="3bb","3bb",IF(T26=2,0,M25))))</f>
        <v/>
      </c>
      <c r="AD26" s="45"/>
      <c r="AE26" s="46" t="str">
        <f>IF(V26="","",IF(V26="3bb","3bb",IF(V26="4bb","4bb",IF(V26=3,M27,0))))</f>
        <v/>
      </c>
      <c r="AF26" s="47">
        <f>SUM(AB26:AE26)</f>
        <v>0</v>
      </c>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row>
    <row r="27" spans="1:255" ht="72.900000000000006" customHeight="1" x14ac:dyDescent="0.5">
      <c r="A27" s="35">
        <v>22</v>
      </c>
      <c r="B27" s="36">
        <v>4</v>
      </c>
      <c r="C27" s="37" t="str">
        <f>UPPER(IF($A27="","",VLOOKUP($A27,'[1]m round robin žrebna lista'!$A$7:$R$128,2)))</f>
        <v/>
      </c>
      <c r="D27" s="38" t="str">
        <f>UPPER(IF($A27="","",VLOOKUP($A27,'[1]m round robin žrebna lista'!$A$7:$R$128,3)))</f>
        <v>PEŠL</v>
      </c>
      <c r="E27" s="38" t="str">
        <f>PROPER(IF($A27="","",VLOOKUP($A27,'[1]m round robin žrebna lista'!$A$7:$R$128,4)))</f>
        <v>Žan</v>
      </c>
      <c r="F27" s="39" t="str">
        <f>UPPER(IF($A27="","",VLOOKUP($A27,'[1]m round robin žrebna lista'!$A$7:$R$128,5)))</f>
        <v>RAVNE</v>
      </c>
      <c r="G27" s="41" t="s">
        <v>78</v>
      </c>
      <c r="H27" s="86" t="s">
        <v>88</v>
      </c>
      <c r="I27" s="41" t="s">
        <v>79</v>
      </c>
      <c r="J27" s="40"/>
      <c r="K27" s="42">
        <v>2</v>
      </c>
      <c r="L27" s="42">
        <v>2</v>
      </c>
      <c r="M27" s="43">
        <f>IF($A27="","",VLOOKUP($A27,'[1]m round robin žrebna lista'!$A$7:$R$128,14))</f>
        <v>0</v>
      </c>
      <c r="N27" s="4"/>
      <c r="O27" s="44" t="str">
        <f>UPPER(IF($A27="","",VLOOKUP($A27,'[1]m round robin žrebna lista'!$A$7:$R$128,2)))</f>
        <v/>
      </c>
      <c r="P27" s="44" t="str">
        <f>UPPER(IF($A27="","",VLOOKUP($A27,'[1]m round robin žrebna lista'!$A$7:$R$128,3)))</f>
        <v>PEŠL</v>
      </c>
      <c r="Q27" s="44" t="str">
        <f>PROPER(IF($A27="","",VLOOKUP($A27,'[1]m round robin žrebna lista'!$A$7:$R$128,4)))</f>
        <v>Žan</v>
      </c>
      <c r="R27" s="44" t="str">
        <f>UPPER(IF($A27="","",VLOOKUP($A27,'[1]m round robin žrebna lista'!$A$7:$R$128,5)))</f>
        <v>RAVNE</v>
      </c>
      <c r="S27" s="46"/>
      <c r="T27" s="46"/>
      <c r="U27" s="46"/>
      <c r="V27" s="45"/>
      <c r="W27" s="4"/>
      <c r="X27" s="44" t="str">
        <f>UPPER(IF($A27="","",VLOOKUP($A27,'[1]m round robin žrebna lista'!$A$7:$R$128,2)))</f>
        <v/>
      </c>
      <c r="Y27" s="44" t="str">
        <f>UPPER(IF($A27="","",VLOOKUP($A27,'[1]m round robin žrebna lista'!$A$7:$R$128,3)))</f>
        <v>PEŠL</v>
      </c>
      <c r="Z27" s="44" t="str">
        <f>PROPER(IF($A27="","",VLOOKUP($A27,'[1]m round robin žrebna lista'!$A$7:$R$128,4)))</f>
        <v>Žan</v>
      </c>
      <c r="AA27" s="44" t="str">
        <f>UPPER(IF($A27="","",VLOOKUP($A27,'[1]m round robin žrebna lista'!$A$7:$R$128,5)))</f>
        <v>RAVNE</v>
      </c>
      <c r="AB27" s="46" t="str">
        <f>IF(S27="","",IF(S27="1bb","1bb",IF(S27="4bb","4bb",IF(S27=1,0,M24))))</f>
        <v/>
      </c>
      <c r="AC27" s="46" t="str">
        <f>IF(T27="","",IF(T27="2bb","2bb",IF(T27="4bb","4bb",IF(T27=2,0,M25))))</f>
        <v/>
      </c>
      <c r="AD27" s="46" t="str">
        <f>IF(U27="","",IF(U27="3bb","3bb",IF(U27="4bb","4bb",IF(U27=3,0,M26))))</f>
        <v/>
      </c>
      <c r="AE27" s="45"/>
      <c r="AF27" s="47">
        <f>SUM(AB27:AD27)</f>
        <v>0</v>
      </c>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row>
    <row r="28" spans="1:255" ht="112.5" customHeight="1" x14ac:dyDescent="0.55000000000000004">
      <c r="A28" s="415"/>
      <c r="B28" s="415"/>
      <c r="C28" s="421"/>
      <c r="D28" s="421"/>
      <c r="E28" s="1"/>
      <c r="F28" s="67" t="s">
        <v>19</v>
      </c>
      <c r="G28" s="68"/>
      <c r="H28" s="68"/>
      <c r="I28" s="68"/>
      <c r="J28" s="69" t="s">
        <v>20</v>
      </c>
      <c r="K28" s="422"/>
      <c r="L28" s="422"/>
      <c r="M28" s="2"/>
      <c r="N28" s="3"/>
      <c r="O28" s="4"/>
      <c r="P28" s="4"/>
      <c r="Q28" s="4"/>
      <c r="R28" s="4"/>
      <c r="S28" s="4"/>
      <c r="T28" s="4"/>
      <c r="U28" s="4"/>
      <c r="V28" s="4"/>
      <c r="W28" s="4"/>
      <c r="X28" s="4"/>
      <c r="Y28" s="4"/>
      <c r="Z28" s="4"/>
      <c r="AA28" s="4"/>
      <c r="AB28" s="4"/>
      <c r="AC28" s="4"/>
      <c r="AD28" s="4"/>
      <c r="AE28" s="4"/>
      <c r="AF28" s="4"/>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row>
    <row r="29" spans="1:255" s="28" customFormat="1" ht="50.1" customHeight="1" x14ac:dyDescent="0.55000000000000004">
      <c r="A29" s="415"/>
      <c r="B29" s="415"/>
      <c r="C29" s="70" t="s">
        <v>21</v>
      </c>
      <c r="D29" s="1"/>
      <c r="E29" s="1"/>
      <c r="F29" s="71" t="s">
        <v>22</v>
      </c>
      <c r="G29" s="423" t="str">
        <f>'[1]vnos podatkov'!$E$10</f>
        <v>ANJA REGENT</v>
      </c>
      <c r="H29" s="423" t="str">
        <f>'[1]vnos podatkov'!$E$10</f>
        <v>ANJA REGENT</v>
      </c>
      <c r="I29" s="423" t="str">
        <f>'[1]vnos podatkov'!$E$10</f>
        <v>ANJA REGENT</v>
      </c>
      <c r="J29" s="69" t="s">
        <v>20</v>
      </c>
      <c r="K29" s="414"/>
      <c r="L29" s="414"/>
      <c r="M29" s="2"/>
      <c r="N29" s="27"/>
      <c r="O29" s="72"/>
      <c r="P29" s="72"/>
      <c r="Q29" s="72"/>
      <c r="R29" s="72"/>
      <c r="S29" s="72"/>
      <c r="T29" s="72"/>
      <c r="U29" s="72"/>
      <c r="V29" s="72"/>
      <c r="W29" s="72"/>
      <c r="X29" s="72"/>
      <c r="Y29" s="72"/>
      <c r="Z29" s="72"/>
      <c r="AA29" s="72"/>
      <c r="AB29" s="72"/>
      <c r="AC29" s="72"/>
      <c r="AD29" s="72"/>
      <c r="AE29" s="72"/>
      <c r="AF29" s="72"/>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c r="GA29" s="27"/>
      <c r="GB29" s="27"/>
      <c r="GC29" s="27"/>
      <c r="GD29" s="27"/>
      <c r="GE29" s="27"/>
      <c r="GF29" s="27"/>
      <c r="GG29" s="27"/>
      <c r="GH29" s="27"/>
      <c r="GI29" s="27"/>
      <c r="GJ29" s="27"/>
      <c r="GK29" s="27"/>
      <c r="GL29" s="27"/>
      <c r="GM29" s="27"/>
      <c r="GN29" s="27"/>
      <c r="GO29" s="27"/>
      <c r="GP29" s="27"/>
      <c r="GQ29" s="27"/>
      <c r="GR29" s="27"/>
      <c r="GS29" s="27"/>
      <c r="GT29" s="27"/>
      <c r="GU29" s="27"/>
      <c r="GV29" s="27"/>
      <c r="GW29" s="27"/>
      <c r="GX29" s="27"/>
      <c r="GY29" s="27"/>
      <c r="GZ29" s="27"/>
      <c r="HA29" s="27"/>
      <c r="HB29" s="27"/>
      <c r="HC29" s="27"/>
      <c r="HD29" s="27"/>
      <c r="HE29" s="27"/>
      <c r="HF29" s="27"/>
      <c r="HG29" s="27"/>
      <c r="HH29" s="27"/>
      <c r="HI29" s="27"/>
      <c r="HJ29" s="27"/>
      <c r="HK29" s="27"/>
      <c r="HL29" s="27"/>
      <c r="HM29" s="27"/>
      <c r="HN29" s="27"/>
      <c r="HO29" s="27"/>
      <c r="HP29" s="27"/>
      <c r="HQ29" s="27"/>
      <c r="HR29" s="27"/>
      <c r="HS29" s="27"/>
      <c r="HT29" s="27"/>
      <c r="HU29" s="27"/>
      <c r="HV29" s="27"/>
      <c r="HW29" s="27"/>
      <c r="HX29" s="27"/>
      <c r="HY29" s="27"/>
      <c r="HZ29" s="27"/>
      <c r="IA29" s="27"/>
      <c r="IB29" s="27"/>
      <c r="IC29" s="27"/>
      <c r="ID29" s="27"/>
      <c r="IE29" s="27"/>
      <c r="IF29" s="27"/>
      <c r="IG29" s="27"/>
      <c r="IH29" s="27"/>
      <c r="II29" s="27"/>
      <c r="IJ29" s="27"/>
      <c r="IK29" s="27"/>
      <c r="IL29" s="27"/>
      <c r="IM29" s="27"/>
      <c r="IN29" s="27"/>
      <c r="IO29" s="27"/>
      <c r="IP29" s="27"/>
      <c r="IQ29" s="27"/>
      <c r="IR29" s="27"/>
      <c r="IS29" s="27"/>
      <c r="IT29" s="27"/>
      <c r="IU29" s="27"/>
    </row>
    <row r="30" spans="1:255" ht="50.1" customHeight="1" x14ac:dyDescent="0.55000000000000004">
      <c r="A30" s="415"/>
      <c r="B30" s="415"/>
      <c r="C30" s="73" t="s">
        <v>23</v>
      </c>
      <c r="D30" s="1"/>
      <c r="E30" s="1"/>
      <c r="F30" s="67" t="s">
        <v>24</v>
      </c>
      <c r="G30" s="423"/>
      <c r="H30" s="423"/>
      <c r="I30" s="423"/>
      <c r="J30" s="69" t="s">
        <v>20</v>
      </c>
      <c r="K30" s="414"/>
      <c r="L30" s="414"/>
      <c r="M30" s="2"/>
    </row>
    <row r="31" spans="1:255" x14ac:dyDescent="0.4">
      <c r="A31" s="415"/>
      <c r="B31" s="415"/>
      <c r="C31" s="415"/>
      <c r="D31" s="415"/>
      <c r="E31" s="415"/>
      <c r="F31" s="415"/>
      <c r="G31" s="415"/>
      <c r="H31" s="415"/>
      <c r="I31" s="415"/>
      <c r="J31" s="415"/>
      <c r="K31" s="415"/>
      <c r="L31" s="415"/>
      <c r="M31" s="2"/>
      <c r="N31" s="75"/>
      <c r="O31" s="76"/>
      <c r="P31" s="76"/>
      <c r="Q31" s="76"/>
      <c r="R31" s="76"/>
      <c r="S31" s="76"/>
      <c r="T31" s="76"/>
      <c r="U31" s="76"/>
      <c r="V31" s="76"/>
      <c r="W31" s="76"/>
      <c r="X31" s="76"/>
      <c r="Y31" s="76"/>
      <c r="Z31" s="76"/>
      <c r="AA31" s="76"/>
      <c r="AB31" s="76"/>
      <c r="AC31" s="76"/>
      <c r="AD31" s="76"/>
      <c r="AE31" s="76"/>
      <c r="AF31" s="76"/>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c r="EO31" s="75"/>
      <c r="EP31" s="75"/>
      <c r="EQ31" s="75"/>
      <c r="ER31" s="75"/>
      <c r="ES31" s="75"/>
      <c r="ET31" s="75"/>
      <c r="EU31" s="75"/>
      <c r="EV31" s="75"/>
      <c r="EW31" s="75"/>
      <c r="EX31" s="75"/>
      <c r="EY31" s="75"/>
      <c r="EZ31" s="75"/>
      <c r="FA31" s="75"/>
      <c r="FB31" s="75"/>
      <c r="FC31" s="75"/>
      <c r="FD31" s="75"/>
      <c r="FE31" s="75"/>
      <c r="FF31" s="75"/>
      <c r="FG31" s="75"/>
      <c r="FH31" s="75"/>
      <c r="FI31" s="75"/>
      <c r="FJ31" s="75"/>
      <c r="FK31" s="75"/>
      <c r="FL31" s="75"/>
      <c r="FM31" s="75"/>
      <c r="FN31" s="75"/>
      <c r="FO31" s="75"/>
      <c r="FP31" s="75"/>
      <c r="FQ31" s="75"/>
      <c r="FR31" s="75"/>
      <c r="FS31" s="75"/>
      <c r="FT31" s="75"/>
      <c r="FU31" s="75"/>
      <c r="FV31" s="75"/>
      <c r="FW31" s="75"/>
      <c r="FX31" s="75"/>
      <c r="FY31" s="75"/>
      <c r="FZ31" s="75"/>
      <c r="GA31" s="75"/>
      <c r="GB31" s="75"/>
      <c r="GC31" s="75"/>
      <c r="GD31" s="75"/>
      <c r="GE31" s="75"/>
      <c r="GF31" s="75"/>
      <c r="GG31" s="75"/>
      <c r="GH31" s="75"/>
      <c r="GI31" s="75"/>
      <c r="GJ31" s="75"/>
      <c r="GK31" s="75"/>
      <c r="GL31" s="75"/>
      <c r="GM31" s="75"/>
      <c r="GN31" s="75"/>
      <c r="GO31" s="75"/>
      <c r="GP31" s="75"/>
      <c r="GQ31" s="75"/>
      <c r="GR31" s="75"/>
      <c r="GS31" s="75"/>
      <c r="GT31" s="75"/>
      <c r="GU31" s="75"/>
      <c r="GV31" s="75"/>
      <c r="GW31" s="75"/>
      <c r="GX31" s="75"/>
      <c r="GY31" s="75"/>
      <c r="GZ31" s="75"/>
      <c r="HA31" s="75"/>
      <c r="HB31" s="75"/>
      <c r="HC31" s="75"/>
      <c r="HD31" s="75"/>
      <c r="HE31" s="75"/>
      <c r="HF31" s="75"/>
      <c r="HG31" s="75"/>
      <c r="HH31" s="75"/>
      <c r="HI31" s="75"/>
      <c r="HJ31" s="75"/>
      <c r="HK31" s="75"/>
      <c r="HL31" s="75"/>
      <c r="HM31" s="75"/>
      <c r="HN31" s="75"/>
      <c r="HO31" s="75"/>
      <c r="HP31" s="75"/>
      <c r="HQ31" s="75"/>
      <c r="HR31" s="75"/>
      <c r="HS31" s="75"/>
      <c r="HT31" s="75"/>
      <c r="HU31" s="75"/>
      <c r="HV31" s="75"/>
      <c r="HW31" s="75"/>
      <c r="HX31" s="75"/>
      <c r="HY31" s="75"/>
      <c r="HZ31" s="75"/>
      <c r="IA31" s="75"/>
      <c r="IB31" s="75"/>
      <c r="IC31" s="75"/>
      <c r="ID31" s="75"/>
      <c r="IE31" s="75"/>
      <c r="IF31" s="75"/>
      <c r="IG31" s="75"/>
      <c r="IH31" s="75"/>
      <c r="II31" s="75"/>
      <c r="IJ31" s="75"/>
      <c r="IK31" s="75"/>
      <c r="IL31" s="75"/>
      <c r="IM31" s="75"/>
      <c r="IN31" s="75"/>
      <c r="IO31" s="75"/>
      <c r="IP31" s="75"/>
      <c r="IQ31" s="75"/>
      <c r="IR31" s="75"/>
      <c r="IS31" s="75"/>
      <c r="IT31" s="75"/>
      <c r="IU31" s="75"/>
    </row>
    <row r="32" spans="1:255" s="28" customFormat="1" ht="30.6" x14ac:dyDescent="0.55000000000000004">
      <c r="A32" s="70"/>
      <c r="B32" s="70"/>
      <c r="C32" s="70"/>
      <c r="D32" s="70"/>
      <c r="E32" s="70"/>
      <c r="F32" s="5"/>
      <c r="G32" s="70"/>
      <c r="H32" s="70"/>
      <c r="I32" s="70"/>
      <c r="J32" s="70"/>
      <c r="K32" s="70"/>
      <c r="L32" s="70"/>
      <c r="M32" s="77"/>
      <c r="N32" s="27"/>
      <c r="O32" s="72"/>
      <c r="P32" s="72"/>
      <c r="Q32" s="72"/>
      <c r="R32" s="72"/>
      <c r="S32" s="72"/>
      <c r="T32" s="72"/>
      <c r="U32" s="72"/>
      <c r="V32" s="72"/>
      <c r="W32" s="72"/>
      <c r="X32" s="72"/>
      <c r="Y32" s="72"/>
      <c r="Z32" s="72"/>
      <c r="AA32" s="72"/>
      <c r="AB32" s="72"/>
      <c r="AC32" s="72"/>
      <c r="AD32" s="72"/>
      <c r="AE32" s="72"/>
      <c r="AF32" s="72"/>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c r="FM32" s="27"/>
      <c r="FN32" s="27"/>
      <c r="FO32" s="27"/>
      <c r="FP32" s="27"/>
      <c r="FQ32" s="27"/>
      <c r="FR32" s="27"/>
      <c r="FS32" s="27"/>
      <c r="FT32" s="27"/>
      <c r="FU32" s="27"/>
      <c r="FV32" s="27"/>
      <c r="FW32" s="27"/>
      <c r="FX32" s="27"/>
      <c r="FY32" s="27"/>
      <c r="FZ32" s="27"/>
      <c r="GA32" s="27"/>
      <c r="GB32" s="27"/>
      <c r="GC32" s="27"/>
      <c r="GD32" s="27"/>
      <c r="GE32" s="27"/>
      <c r="GF32" s="27"/>
      <c r="GG32" s="27"/>
      <c r="GH32" s="27"/>
      <c r="GI32" s="27"/>
      <c r="GJ32" s="27"/>
      <c r="GK32" s="27"/>
      <c r="GL32" s="27"/>
      <c r="GM32" s="27"/>
      <c r="GN32" s="27"/>
      <c r="GO32" s="27"/>
      <c r="GP32" s="27"/>
      <c r="GQ32" s="27"/>
      <c r="GR32" s="27"/>
      <c r="GS32" s="27"/>
      <c r="GT32" s="27"/>
      <c r="GU32" s="27"/>
      <c r="GV32" s="27"/>
      <c r="GW32" s="27"/>
      <c r="GX32" s="27"/>
      <c r="GY32" s="27"/>
      <c r="GZ32" s="27"/>
      <c r="HA32" s="27"/>
      <c r="HB32" s="27"/>
      <c r="HC32" s="27"/>
      <c r="HD32" s="27"/>
      <c r="HE32" s="27"/>
      <c r="HF32" s="27"/>
      <c r="HG32" s="27"/>
      <c r="HH32" s="27"/>
      <c r="HI32" s="27"/>
      <c r="HJ32" s="27"/>
      <c r="HK32" s="27"/>
      <c r="HL32" s="27"/>
      <c r="HM32" s="27"/>
      <c r="HN32" s="27"/>
      <c r="HO32" s="27"/>
      <c r="HP32" s="27"/>
      <c r="HQ32" s="27"/>
      <c r="HR32" s="27"/>
      <c r="HS32" s="27"/>
      <c r="HT32" s="27"/>
      <c r="HU32" s="27"/>
      <c r="HV32" s="27"/>
      <c r="HW32" s="27"/>
      <c r="HX32" s="27"/>
      <c r="HY32" s="27"/>
      <c r="HZ32" s="27"/>
      <c r="IA32" s="27"/>
      <c r="IB32" s="27"/>
      <c r="IC32" s="27"/>
      <c r="ID32" s="27"/>
      <c r="IE32" s="27"/>
      <c r="IF32" s="27"/>
      <c r="IG32" s="27"/>
      <c r="IH32" s="27"/>
      <c r="II32" s="27"/>
      <c r="IJ32" s="27"/>
      <c r="IK32" s="27"/>
      <c r="IL32" s="27"/>
      <c r="IM32" s="27"/>
      <c r="IN32" s="27"/>
      <c r="IO32" s="27"/>
      <c r="IP32" s="27"/>
      <c r="IQ32" s="27"/>
      <c r="IR32" s="27"/>
      <c r="IS32" s="27"/>
      <c r="IT32" s="27"/>
      <c r="IU32" s="27"/>
    </row>
    <row r="33" spans="1:255" x14ac:dyDescent="0.4">
      <c r="A33" s="6"/>
      <c r="B33" s="78"/>
      <c r="C33" s="78"/>
      <c r="D33" s="78"/>
      <c r="E33" s="78"/>
      <c r="F33" s="78"/>
      <c r="G33" s="78"/>
      <c r="H33" s="78"/>
      <c r="I33" s="78"/>
      <c r="J33" s="78"/>
      <c r="K33" s="78"/>
      <c r="L33" s="78"/>
      <c r="M33" s="79"/>
      <c r="N33" s="75"/>
      <c r="O33" s="76"/>
      <c r="P33" s="76"/>
      <c r="Q33" s="76"/>
      <c r="R33" s="76"/>
      <c r="S33" s="76"/>
      <c r="T33" s="76"/>
      <c r="U33" s="76"/>
      <c r="V33" s="76"/>
      <c r="W33" s="76"/>
      <c r="X33" s="76"/>
      <c r="Y33" s="76"/>
      <c r="Z33" s="76"/>
      <c r="AA33" s="76"/>
      <c r="AB33" s="76"/>
      <c r="AC33" s="76"/>
      <c r="AD33" s="76"/>
      <c r="AE33" s="76"/>
      <c r="AF33" s="76"/>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c r="BT33" s="75"/>
      <c r="BU33" s="75"/>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c r="EO33" s="75"/>
      <c r="EP33" s="75"/>
      <c r="EQ33" s="75"/>
      <c r="ER33" s="75"/>
      <c r="ES33" s="75"/>
      <c r="ET33" s="75"/>
      <c r="EU33" s="75"/>
      <c r="EV33" s="75"/>
      <c r="EW33" s="75"/>
      <c r="EX33" s="75"/>
      <c r="EY33" s="75"/>
      <c r="EZ33" s="75"/>
      <c r="FA33" s="75"/>
      <c r="FB33" s="75"/>
      <c r="FC33" s="75"/>
      <c r="FD33" s="75"/>
      <c r="FE33" s="75"/>
      <c r="FF33" s="75"/>
      <c r="FG33" s="75"/>
      <c r="FH33" s="75"/>
      <c r="FI33" s="75"/>
      <c r="FJ33" s="75"/>
      <c r="FK33" s="75"/>
      <c r="FL33" s="75"/>
      <c r="FM33" s="75"/>
      <c r="FN33" s="75"/>
      <c r="FO33" s="75"/>
      <c r="FP33" s="75"/>
      <c r="FQ33" s="75"/>
      <c r="FR33" s="75"/>
      <c r="FS33" s="75"/>
      <c r="FT33" s="75"/>
      <c r="FU33" s="75"/>
      <c r="FV33" s="75"/>
      <c r="FW33" s="75"/>
      <c r="FX33" s="75"/>
      <c r="FY33" s="75"/>
      <c r="FZ33" s="75"/>
      <c r="GA33" s="75"/>
      <c r="GB33" s="75"/>
      <c r="GC33" s="75"/>
      <c r="GD33" s="75"/>
      <c r="GE33" s="75"/>
      <c r="GF33" s="75"/>
      <c r="GG33" s="75"/>
      <c r="GH33" s="75"/>
      <c r="GI33" s="75"/>
      <c r="GJ33" s="75"/>
      <c r="GK33" s="75"/>
      <c r="GL33" s="75"/>
      <c r="GM33" s="75"/>
      <c r="GN33" s="75"/>
      <c r="GO33" s="75"/>
      <c r="GP33" s="75"/>
      <c r="GQ33" s="75"/>
      <c r="GR33" s="75"/>
      <c r="GS33" s="75"/>
      <c r="GT33" s="75"/>
      <c r="GU33" s="75"/>
      <c r="GV33" s="75"/>
      <c r="GW33" s="75"/>
      <c r="GX33" s="75"/>
      <c r="GY33" s="75"/>
      <c r="GZ33" s="75"/>
      <c r="HA33" s="75"/>
      <c r="HB33" s="75"/>
      <c r="HC33" s="75"/>
      <c r="HD33" s="75"/>
      <c r="HE33" s="75"/>
      <c r="HF33" s="75"/>
      <c r="HG33" s="75"/>
      <c r="HH33" s="75"/>
      <c r="HI33" s="75"/>
      <c r="HJ33" s="75"/>
      <c r="HK33" s="75"/>
      <c r="HL33" s="75"/>
      <c r="HM33" s="75"/>
      <c r="HN33" s="75"/>
      <c r="HO33" s="75"/>
      <c r="HP33" s="75"/>
      <c r="HQ33" s="75"/>
      <c r="HR33" s="75"/>
      <c r="HS33" s="75"/>
      <c r="HT33" s="75"/>
      <c r="HU33" s="75"/>
      <c r="HV33" s="75"/>
      <c r="HW33" s="75"/>
      <c r="HX33" s="75"/>
      <c r="HY33" s="75"/>
      <c r="HZ33" s="75"/>
      <c r="IA33" s="75"/>
      <c r="IB33" s="75"/>
      <c r="IC33" s="75"/>
      <c r="ID33" s="75"/>
      <c r="IE33" s="75"/>
      <c r="IF33" s="75"/>
      <c r="IG33" s="75"/>
      <c r="IH33" s="75"/>
      <c r="II33" s="75"/>
      <c r="IJ33" s="75"/>
      <c r="IK33" s="75"/>
      <c r="IL33" s="75"/>
      <c r="IM33" s="75"/>
      <c r="IN33" s="75"/>
      <c r="IO33" s="75"/>
      <c r="IP33" s="75"/>
      <c r="IQ33" s="75"/>
      <c r="IR33" s="75"/>
      <c r="IS33" s="75"/>
      <c r="IT33" s="75"/>
      <c r="IU33" s="75"/>
    </row>
    <row r="34" spans="1:255" x14ac:dyDescent="0.4">
      <c r="N34" s="3"/>
      <c r="O34" s="4"/>
      <c r="P34" s="4"/>
      <c r="Q34" s="4"/>
      <c r="R34" s="4"/>
      <c r="S34" s="4"/>
      <c r="T34" s="4"/>
      <c r="U34" s="4"/>
      <c r="V34" s="4"/>
      <c r="W34" s="4"/>
      <c r="X34" s="4"/>
      <c r="Y34" s="4"/>
      <c r="Z34" s="4"/>
      <c r="AA34" s="4"/>
      <c r="AB34" s="4"/>
      <c r="AC34" s="4"/>
      <c r="AD34" s="4"/>
      <c r="AE34" s="4"/>
      <c r="AF34" s="4"/>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row>
    <row r="35" spans="1:255" x14ac:dyDescent="0.4">
      <c r="N35" s="3"/>
      <c r="O35" s="4"/>
      <c r="P35" s="4"/>
      <c r="Q35" s="4"/>
      <c r="R35" s="4"/>
      <c r="S35" s="4"/>
      <c r="T35" s="4"/>
      <c r="U35" s="4"/>
      <c r="V35" s="4"/>
      <c r="W35" s="4"/>
      <c r="X35" s="4"/>
      <c r="Y35" s="4"/>
      <c r="Z35" s="4"/>
      <c r="AA35" s="4"/>
      <c r="AB35" s="4"/>
      <c r="AC35" s="4"/>
      <c r="AD35" s="4"/>
      <c r="AE35" s="4"/>
      <c r="AF35" s="4"/>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row>
    <row r="36" spans="1:255" ht="30" x14ac:dyDescent="0.5">
      <c r="J36" s="82"/>
      <c r="K36" s="82"/>
      <c r="N36" s="3"/>
      <c r="O36" s="4"/>
      <c r="P36" s="4"/>
      <c r="Q36" s="4"/>
      <c r="R36" s="4"/>
      <c r="S36" s="4"/>
      <c r="T36" s="4"/>
      <c r="U36" s="4"/>
      <c r="V36" s="4"/>
      <c r="W36" s="4"/>
      <c r="X36" s="4"/>
      <c r="Y36" s="4"/>
      <c r="Z36" s="4"/>
      <c r="AA36" s="4"/>
      <c r="AB36" s="4"/>
      <c r="AC36" s="4"/>
      <c r="AD36" s="4"/>
      <c r="AE36" s="4"/>
      <c r="AF36" s="4"/>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row>
    <row r="37" spans="1:255" ht="30" x14ac:dyDescent="0.5">
      <c r="J37" s="82"/>
      <c r="K37" s="82"/>
      <c r="N37" s="3"/>
      <c r="O37" s="4"/>
      <c r="P37" s="4"/>
      <c r="Q37" s="4"/>
      <c r="R37" s="4"/>
      <c r="S37" s="4"/>
      <c r="T37" s="4"/>
      <c r="U37" s="4"/>
      <c r="V37" s="4"/>
      <c r="W37" s="4"/>
      <c r="X37" s="4"/>
      <c r="Y37" s="4"/>
      <c r="Z37" s="4"/>
      <c r="AA37" s="4"/>
      <c r="AB37" s="4"/>
      <c r="AC37" s="4"/>
      <c r="AD37" s="4"/>
      <c r="AE37" s="4"/>
      <c r="AF37" s="4"/>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row>
    <row r="38" spans="1:255" ht="30" x14ac:dyDescent="0.5">
      <c r="J38" s="82"/>
      <c r="K38" s="82"/>
      <c r="N38" s="3"/>
      <c r="O38" s="4"/>
      <c r="P38" s="4"/>
      <c r="Q38" s="4"/>
      <c r="R38" s="4"/>
      <c r="S38" s="4"/>
      <c r="T38" s="4"/>
      <c r="U38" s="4"/>
      <c r="V38" s="4"/>
      <c r="W38" s="4"/>
      <c r="X38" s="4"/>
      <c r="Y38" s="4"/>
      <c r="Z38" s="4"/>
      <c r="AA38" s="4"/>
      <c r="AB38" s="4"/>
      <c r="AC38" s="4"/>
      <c r="AD38" s="4"/>
      <c r="AE38" s="4"/>
      <c r="AF38" s="4"/>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row>
    <row r="39" spans="1:255" ht="30" x14ac:dyDescent="0.5">
      <c r="J39" s="82"/>
      <c r="K39" s="82"/>
      <c r="N39" s="3"/>
      <c r="O39" s="4"/>
      <c r="P39" s="4"/>
      <c r="Q39" s="4"/>
      <c r="R39" s="4"/>
      <c r="S39" s="4"/>
      <c r="T39" s="4"/>
      <c r="U39" s="4"/>
      <c r="V39" s="4"/>
      <c r="W39" s="4"/>
      <c r="X39" s="4"/>
      <c r="Y39" s="4"/>
      <c r="Z39" s="4"/>
      <c r="AA39" s="4"/>
      <c r="AB39" s="4"/>
      <c r="AC39" s="4"/>
      <c r="AD39" s="4"/>
      <c r="AE39" s="4"/>
      <c r="AF39" s="4"/>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row>
    <row r="40" spans="1:255" ht="30" x14ac:dyDescent="0.5">
      <c r="J40" s="82"/>
      <c r="K40" s="82"/>
      <c r="N40" s="3"/>
      <c r="O40" s="4"/>
      <c r="P40" s="4"/>
      <c r="Q40" s="4"/>
      <c r="R40" s="4"/>
      <c r="S40" s="4"/>
      <c r="T40" s="4"/>
      <c r="U40" s="4"/>
      <c r="V40" s="4"/>
      <c r="W40" s="4"/>
      <c r="X40" s="4"/>
      <c r="Y40" s="4"/>
      <c r="Z40" s="4"/>
      <c r="AA40" s="4"/>
      <c r="AB40" s="4"/>
      <c r="AC40" s="4"/>
      <c r="AD40" s="4"/>
      <c r="AE40" s="4"/>
      <c r="AF40" s="4"/>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row>
    <row r="41" spans="1:255" ht="30" x14ac:dyDescent="0.5">
      <c r="J41" s="82"/>
      <c r="K41" s="82"/>
      <c r="N41" s="3"/>
      <c r="O41" s="4"/>
      <c r="P41" s="4"/>
      <c r="Q41" s="4"/>
      <c r="R41" s="4"/>
      <c r="S41" s="4"/>
      <c r="T41" s="4"/>
      <c r="U41" s="4"/>
      <c r="V41" s="4"/>
      <c r="W41" s="4"/>
      <c r="X41" s="4"/>
      <c r="Y41" s="4"/>
      <c r="Z41" s="4"/>
      <c r="AA41" s="4"/>
      <c r="AB41" s="4"/>
      <c r="AC41" s="4"/>
      <c r="AD41" s="4"/>
      <c r="AE41" s="4"/>
      <c r="AF41" s="4"/>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row>
    <row r="42" spans="1:255" ht="30" x14ac:dyDescent="0.5">
      <c r="J42" s="82"/>
      <c r="K42" s="82"/>
      <c r="N42" s="3"/>
      <c r="O42" s="4"/>
      <c r="P42" s="4"/>
      <c r="Q42" s="4"/>
      <c r="R42" s="4"/>
      <c r="S42" s="4"/>
      <c r="T42" s="4"/>
      <c r="U42" s="4"/>
      <c r="V42" s="4"/>
      <c r="W42" s="4"/>
      <c r="X42" s="4"/>
      <c r="Y42" s="4"/>
      <c r="Z42" s="4"/>
      <c r="AA42" s="4"/>
      <c r="AB42" s="4"/>
      <c r="AC42" s="4"/>
      <c r="AD42" s="4"/>
      <c r="AE42" s="4"/>
      <c r="AF42" s="4"/>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row>
    <row r="43" spans="1:255" ht="30" x14ac:dyDescent="0.5">
      <c r="J43" s="82"/>
      <c r="K43" s="82"/>
      <c r="N43" s="83"/>
      <c r="O43" s="84"/>
      <c r="P43" s="84"/>
      <c r="Q43" s="84"/>
      <c r="R43" s="84"/>
      <c r="S43" s="84"/>
      <c r="T43" s="84"/>
    </row>
    <row r="44" spans="1:255" ht="30" x14ac:dyDescent="0.5">
      <c r="J44" s="82"/>
      <c r="K44" s="82"/>
      <c r="N44" s="83"/>
      <c r="O44" s="84"/>
      <c r="P44" s="84"/>
      <c r="Q44" s="84"/>
      <c r="R44" s="84"/>
      <c r="S44" s="84"/>
      <c r="T44" s="84"/>
    </row>
    <row r="45" spans="1:255" ht="30" x14ac:dyDescent="0.5">
      <c r="J45" s="82"/>
      <c r="K45" s="82"/>
      <c r="N45" s="83"/>
      <c r="O45" s="84"/>
      <c r="P45" s="84"/>
      <c r="Q45" s="84"/>
      <c r="R45" s="84"/>
      <c r="S45" s="84"/>
      <c r="T45" s="84"/>
    </row>
    <row r="46" spans="1:255" ht="30" x14ac:dyDescent="0.5">
      <c r="J46" s="82"/>
      <c r="K46" s="82"/>
      <c r="N46" s="83"/>
      <c r="O46" s="84"/>
      <c r="P46" s="84"/>
      <c r="Q46" s="84"/>
      <c r="R46" s="84"/>
      <c r="S46" s="84"/>
      <c r="T46" s="84"/>
    </row>
    <row r="47" spans="1:255" ht="30" x14ac:dyDescent="0.5">
      <c r="J47" s="82"/>
      <c r="K47" s="82"/>
      <c r="N47" s="83"/>
      <c r="O47" s="84"/>
      <c r="P47" s="84"/>
      <c r="Q47" s="84"/>
      <c r="R47" s="84"/>
      <c r="S47" s="84"/>
      <c r="T47" s="84"/>
    </row>
    <row r="48" spans="1:255" ht="30" x14ac:dyDescent="0.5">
      <c r="J48" s="82"/>
      <c r="K48" s="82"/>
      <c r="N48" s="83"/>
      <c r="O48" s="84"/>
      <c r="P48" s="84"/>
      <c r="Q48" s="84"/>
      <c r="R48" s="84"/>
      <c r="S48" s="84"/>
      <c r="T48" s="84"/>
    </row>
    <row r="49" spans="10:20" ht="30" x14ac:dyDescent="0.5">
      <c r="J49" s="82"/>
      <c r="K49" s="82"/>
      <c r="N49" s="83"/>
      <c r="O49" s="84"/>
      <c r="P49" s="84"/>
      <c r="Q49" s="84"/>
      <c r="R49" s="84"/>
      <c r="S49" s="84"/>
      <c r="T49" s="84"/>
    </row>
    <row r="50" spans="10:20" ht="30" x14ac:dyDescent="0.5">
      <c r="J50" s="82"/>
      <c r="K50" s="82"/>
      <c r="N50" s="83"/>
      <c r="O50" s="84"/>
      <c r="P50" s="84"/>
      <c r="Q50" s="84"/>
      <c r="R50" s="84"/>
      <c r="S50" s="84"/>
      <c r="T50" s="84"/>
    </row>
    <row r="51" spans="10:20" ht="30" x14ac:dyDescent="0.5">
      <c r="J51" s="82"/>
      <c r="K51" s="82"/>
      <c r="N51" s="83"/>
      <c r="O51" s="84"/>
      <c r="P51" s="84"/>
      <c r="Q51" s="84"/>
      <c r="R51" s="84"/>
      <c r="S51" s="84"/>
      <c r="T51" s="84"/>
    </row>
    <row r="52" spans="10:20" ht="30" x14ac:dyDescent="0.5">
      <c r="J52" s="82"/>
      <c r="K52" s="82"/>
      <c r="N52" s="83"/>
      <c r="O52" s="84"/>
      <c r="P52" s="84"/>
      <c r="Q52" s="84"/>
      <c r="R52" s="84"/>
      <c r="S52" s="84"/>
      <c r="T52" s="84"/>
    </row>
    <row r="53" spans="10:20" ht="30" x14ac:dyDescent="0.5">
      <c r="J53" s="82"/>
      <c r="K53" s="82"/>
      <c r="N53" s="83"/>
      <c r="O53" s="84"/>
      <c r="P53" s="84"/>
      <c r="Q53" s="84"/>
      <c r="R53" s="84"/>
      <c r="S53" s="84"/>
      <c r="T53" s="84"/>
    </row>
    <row r="54" spans="10:20" ht="30" x14ac:dyDescent="0.5">
      <c r="J54" s="82"/>
      <c r="K54" s="82"/>
      <c r="N54" s="83"/>
      <c r="O54" s="84"/>
      <c r="P54" s="84"/>
      <c r="Q54" s="84"/>
      <c r="R54" s="84"/>
      <c r="S54" s="84"/>
      <c r="T54" s="84"/>
    </row>
    <row r="55" spans="10:20" ht="30" x14ac:dyDescent="0.5">
      <c r="J55" s="82"/>
      <c r="K55" s="82"/>
      <c r="N55" s="83"/>
      <c r="O55" s="84"/>
      <c r="P55" s="84"/>
      <c r="Q55" s="84"/>
      <c r="R55" s="84"/>
      <c r="S55" s="84"/>
      <c r="T55" s="84"/>
    </row>
    <row r="56" spans="10:20" ht="30" x14ac:dyDescent="0.5">
      <c r="J56" s="82"/>
      <c r="K56" s="82"/>
      <c r="N56" s="83"/>
      <c r="O56" s="84"/>
      <c r="P56" s="84"/>
      <c r="Q56" s="84"/>
      <c r="R56" s="84"/>
      <c r="S56" s="84"/>
      <c r="T56" s="84"/>
    </row>
    <row r="57" spans="10:20" ht="30" x14ac:dyDescent="0.5">
      <c r="J57" s="82"/>
      <c r="K57" s="82"/>
      <c r="N57" s="83"/>
      <c r="O57" s="84"/>
      <c r="P57" s="84"/>
      <c r="Q57" s="84"/>
      <c r="R57" s="84"/>
      <c r="S57" s="84"/>
      <c r="T57" s="84"/>
    </row>
    <row r="58" spans="10:20" ht="30" x14ac:dyDescent="0.5">
      <c r="J58" s="82"/>
      <c r="K58" s="82"/>
      <c r="N58" s="83"/>
      <c r="O58" s="84"/>
      <c r="P58" s="84"/>
      <c r="Q58" s="84"/>
      <c r="R58" s="84"/>
      <c r="S58" s="84"/>
      <c r="T58" s="84"/>
    </row>
    <row r="59" spans="10:20" ht="30" x14ac:dyDescent="0.5">
      <c r="J59" s="82"/>
      <c r="K59" s="82"/>
      <c r="N59" s="83"/>
      <c r="O59" s="84"/>
      <c r="P59" s="84"/>
      <c r="Q59" s="84"/>
      <c r="R59" s="84"/>
      <c r="S59" s="84"/>
      <c r="T59" s="84"/>
    </row>
    <row r="60" spans="10:20" ht="30" x14ac:dyDescent="0.5">
      <c r="J60" s="82"/>
      <c r="K60" s="82"/>
      <c r="N60" s="83"/>
      <c r="O60" s="84"/>
      <c r="P60" s="84"/>
      <c r="Q60" s="84"/>
      <c r="R60" s="84"/>
      <c r="S60" s="84"/>
      <c r="T60" s="84"/>
    </row>
    <row r="61" spans="10:20" ht="30" x14ac:dyDescent="0.5">
      <c r="J61" s="82"/>
      <c r="K61" s="82"/>
      <c r="N61" s="83"/>
      <c r="O61" s="84"/>
      <c r="P61" s="84"/>
      <c r="Q61" s="84"/>
      <c r="R61" s="84"/>
      <c r="S61" s="84"/>
      <c r="T61" s="84"/>
    </row>
    <row r="62" spans="10:20" ht="30" x14ac:dyDescent="0.5">
      <c r="J62" s="82"/>
      <c r="K62" s="82"/>
      <c r="N62" s="83"/>
      <c r="O62" s="84"/>
      <c r="P62" s="84"/>
      <c r="Q62" s="84"/>
      <c r="R62" s="84"/>
      <c r="S62" s="84"/>
      <c r="T62" s="84"/>
    </row>
    <row r="63" spans="10:20" ht="30" x14ac:dyDescent="0.5">
      <c r="J63" s="82"/>
      <c r="K63" s="82"/>
      <c r="N63" s="83"/>
      <c r="O63" s="84"/>
      <c r="P63" s="84"/>
      <c r="Q63" s="84"/>
      <c r="R63" s="84"/>
      <c r="S63" s="84"/>
      <c r="T63" s="84"/>
    </row>
    <row r="64" spans="10:20" ht="30" x14ac:dyDescent="0.5">
      <c r="J64" s="82"/>
      <c r="K64" s="82"/>
      <c r="N64" s="83"/>
      <c r="O64" s="84"/>
      <c r="P64" s="84"/>
      <c r="Q64" s="84"/>
      <c r="R64" s="84"/>
      <c r="S64" s="84"/>
      <c r="T64" s="84"/>
    </row>
    <row r="65" spans="10:20" ht="30" x14ac:dyDescent="0.5">
      <c r="J65" s="82"/>
      <c r="K65" s="82"/>
      <c r="N65" s="83"/>
      <c r="O65" s="84"/>
      <c r="P65" s="84"/>
      <c r="Q65" s="84"/>
      <c r="R65" s="84"/>
      <c r="S65" s="84"/>
      <c r="T65" s="84"/>
    </row>
    <row r="66" spans="10:20" ht="30" x14ac:dyDescent="0.5">
      <c r="J66" s="82"/>
      <c r="K66" s="82"/>
      <c r="N66" s="83"/>
      <c r="O66" s="84"/>
      <c r="P66" s="84"/>
      <c r="Q66" s="84"/>
      <c r="R66" s="84"/>
      <c r="S66" s="84"/>
      <c r="T66" s="84"/>
    </row>
    <row r="67" spans="10:20" ht="30" x14ac:dyDescent="0.5">
      <c r="J67" s="82"/>
      <c r="K67" s="82"/>
      <c r="N67" s="83"/>
      <c r="O67" s="84"/>
      <c r="P67" s="84"/>
      <c r="Q67" s="84"/>
      <c r="R67" s="84"/>
      <c r="S67" s="84"/>
      <c r="T67" s="84"/>
    </row>
    <row r="68" spans="10:20" ht="30" x14ac:dyDescent="0.5">
      <c r="J68" s="82"/>
      <c r="K68" s="82"/>
      <c r="N68" s="83"/>
      <c r="O68" s="84"/>
      <c r="P68" s="84"/>
      <c r="Q68" s="84"/>
      <c r="R68" s="84"/>
      <c r="S68" s="84"/>
      <c r="T68" s="84"/>
    </row>
    <row r="69" spans="10:20" ht="30" x14ac:dyDescent="0.5">
      <c r="J69" s="82"/>
      <c r="K69" s="82"/>
      <c r="N69" s="83"/>
      <c r="O69" s="84"/>
      <c r="P69" s="84"/>
      <c r="Q69" s="84"/>
      <c r="R69" s="84"/>
      <c r="S69" s="84"/>
      <c r="T69" s="84"/>
    </row>
    <row r="70" spans="10:20" ht="30" x14ac:dyDescent="0.5">
      <c r="J70" s="82"/>
      <c r="K70" s="82"/>
      <c r="N70" s="83"/>
      <c r="O70" s="84"/>
      <c r="P70" s="84"/>
      <c r="Q70" s="84"/>
      <c r="R70" s="84"/>
      <c r="S70" s="84"/>
      <c r="T70" s="84"/>
    </row>
    <row r="71" spans="10:20" ht="30" x14ac:dyDescent="0.5">
      <c r="J71" s="82"/>
      <c r="K71" s="82"/>
      <c r="N71" s="83"/>
      <c r="O71" s="84"/>
      <c r="P71" s="84"/>
      <c r="Q71" s="84"/>
      <c r="R71" s="84"/>
      <c r="S71" s="84"/>
      <c r="T71" s="84"/>
    </row>
    <row r="72" spans="10:20" ht="30" x14ac:dyDescent="0.5">
      <c r="J72" s="82"/>
      <c r="K72" s="82"/>
      <c r="N72" s="83"/>
      <c r="O72" s="84"/>
      <c r="P72" s="84"/>
      <c r="Q72" s="84"/>
      <c r="R72" s="84"/>
      <c r="S72" s="84"/>
      <c r="T72" s="84"/>
    </row>
    <row r="73" spans="10:20" ht="30" x14ac:dyDescent="0.5">
      <c r="J73" s="82"/>
      <c r="K73" s="82"/>
      <c r="N73" s="83"/>
      <c r="O73" s="84"/>
      <c r="P73" s="84"/>
      <c r="Q73" s="84"/>
      <c r="R73" s="84"/>
      <c r="S73" s="84"/>
      <c r="T73" s="84"/>
    </row>
    <row r="74" spans="10:20" ht="30" x14ac:dyDescent="0.5">
      <c r="J74" s="82"/>
      <c r="K74" s="82"/>
      <c r="N74" s="83"/>
      <c r="O74" s="84"/>
      <c r="P74" s="84"/>
      <c r="Q74" s="84"/>
      <c r="R74" s="84"/>
      <c r="S74" s="84"/>
      <c r="T74" s="84"/>
    </row>
    <row r="75" spans="10:20" ht="30" x14ac:dyDescent="0.5">
      <c r="J75" s="82"/>
      <c r="K75" s="82"/>
      <c r="N75" s="83"/>
      <c r="O75" s="84"/>
      <c r="P75" s="84"/>
      <c r="Q75" s="84"/>
      <c r="R75" s="84"/>
      <c r="S75" s="84"/>
      <c r="T75" s="84"/>
    </row>
    <row r="76" spans="10:20" ht="30" x14ac:dyDescent="0.5">
      <c r="J76" s="82"/>
      <c r="K76" s="82"/>
      <c r="N76" s="83"/>
      <c r="O76" s="84"/>
      <c r="P76" s="84"/>
      <c r="Q76" s="84"/>
      <c r="R76" s="84"/>
      <c r="S76" s="84"/>
      <c r="T76" s="84"/>
    </row>
    <row r="77" spans="10:20" ht="30" x14ac:dyDescent="0.5">
      <c r="J77" s="82"/>
      <c r="K77" s="82"/>
      <c r="N77" s="83"/>
      <c r="O77" s="84"/>
      <c r="P77" s="84"/>
      <c r="Q77" s="84"/>
      <c r="R77" s="84"/>
      <c r="S77" s="84"/>
      <c r="T77" s="84"/>
    </row>
    <row r="78" spans="10:20" ht="30" x14ac:dyDescent="0.5">
      <c r="J78" s="82"/>
      <c r="K78" s="82"/>
      <c r="N78" s="83"/>
      <c r="O78" s="84"/>
      <c r="P78" s="84"/>
      <c r="Q78" s="84"/>
      <c r="R78" s="84"/>
      <c r="S78" s="84"/>
      <c r="T78" s="84"/>
    </row>
    <row r="79" spans="10:20" ht="30" x14ac:dyDescent="0.5">
      <c r="J79" s="82"/>
      <c r="K79" s="82"/>
      <c r="N79" s="83"/>
      <c r="O79" s="84"/>
      <c r="P79" s="84"/>
      <c r="Q79" s="84"/>
      <c r="R79" s="84"/>
      <c r="S79" s="84"/>
      <c r="T79" s="84"/>
    </row>
    <row r="80" spans="10:20" ht="30" x14ac:dyDescent="0.5">
      <c r="J80" s="82"/>
      <c r="K80" s="82"/>
      <c r="N80" s="83"/>
      <c r="O80" s="84"/>
      <c r="P80" s="84"/>
      <c r="Q80" s="84"/>
      <c r="R80" s="84"/>
      <c r="S80" s="84"/>
      <c r="T80" s="84"/>
    </row>
    <row r="81" spans="10:20" ht="30" x14ac:dyDescent="0.5">
      <c r="J81" s="82"/>
      <c r="K81" s="82"/>
      <c r="N81" s="83"/>
      <c r="O81" s="84"/>
      <c r="P81" s="84"/>
      <c r="Q81" s="84"/>
      <c r="R81" s="84"/>
      <c r="S81" s="84"/>
      <c r="T81" s="84"/>
    </row>
    <row r="82" spans="10:20" ht="30" x14ac:dyDescent="0.5">
      <c r="J82" s="82"/>
      <c r="K82" s="82"/>
      <c r="N82" s="83"/>
      <c r="O82" s="84"/>
      <c r="P82" s="84"/>
      <c r="Q82" s="84"/>
      <c r="R82" s="84"/>
      <c r="S82" s="84"/>
      <c r="T82" s="84"/>
    </row>
    <row r="83" spans="10:20" ht="30" x14ac:dyDescent="0.5">
      <c r="J83" s="82"/>
      <c r="K83" s="82"/>
      <c r="N83" s="83"/>
      <c r="O83" s="84"/>
      <c r="P83" s="84"/>
      <c r="Q83" s="84"/>
      <c r="R83" s="84"/>
      <c r="S83" s="84"/>
      <c r="T83" s="84"/>
    </row>
    <row r="84" spans="10:20" ht="30" x14ac:dyDescent="0.5">
      <c r="J84" s="82"/>
      <c r="K84" s="85"/>
      <c r="N84" s="83"/>
      <c r="O84" s="84"/>
      <c r="P84" s="84"/>
      <c r="Q84" s="84"/>
      <c r="R84" s="84"/>
      <c r="S84" s="84"/>
      <c r="T84" s="84"/>
    </row>
    <row r="85" spans="10:20" ht="30" x14ac:dyDescent="0.5">
      <c r="J85" s="82"/>
      <c r="K85" s="82"/>
      <c r="N85" s="83"/>
      <c r="O85" s="84"/>
      <c r="P85" s="84"/>
      <c r="Q85" s="84"/>
      <c r="R85" s="84"/>
      <c r="S85" s="84"/>
      <c r="T85" s="84"/>
    </row>
    <row r="86" spans="10:20" ht="30" x14ac:dyDescent="0.5">
      <c r="J86" s="82"/>
      <c r="K86" s="82"/>
      <c r="N86" s="83"/>
      <c r="O86" s="84"/>
      <c r="P86" s="84"/>
      <c r="Q86" s="84"/>
      <c r="R86" s="84"/>
      <c r="S86" s="84"/>
      <c r="T86" s="84"/>
    </row>
    <row r="87" spans="10:20" ht="30" x14ac:dyDescent="0.5">
      <c r="J87" s="82"/>
      <c r="K87" s="82"/>
      <c r="N87" s="83"/>
      <c r="O87" s="84"/>
      <c r="P87" s="84"/>
      <c r="Q87" s="84"/>
      <c r="R87" s="84"/>
      <c r="S87" s="84"/>
      <c r="T87" s="84"/>
    </row>
    <row r="88" spans="10:20" ht="30" x14ac:dyDescent="0.5">
      <c r="J88" s="82"/>
      <c r="K88" s="82"/>
      <c r="N88" s="83"/>
      <c r="O88" s="84"/>
      <c r="P88" s="84"/>
      <c r="Q88" s="84"/>
      <c r="R88" s="84"/>
      <c r="S88" s="84"/>
      <c r="T88" s="84"/>
    </row>
    <row r="89" spans="10:20" ht="30" x14ac:dyDescent="0.5">
      <c r="J89" s="82"/>
      <c r="K89" s="82"/>
      <c r="N89" s="83"/>
      <c r="O89" s="84"/>
      <c r="P89" s="84"/>
      <c r="Q89" s="84"/>
      <c r="R89" s="84"/>
      <c r="S89" s="84"/>
      <c r="T89" s="84"/>
    </row>
    <row r="90" spans="10:20" ht="30" x14ac:dyDescent="0.5">
      <c r="J90" s="82"/>
      <c r="K90" s="82"/>
      <c r="N90" s="83"/>
      <c r="O90" s="84"/>
      <c r="P90" s="84"/>
      <c r="Q90" s="84"/>
      <c r="R90" s="84"/>
      <c r="S90" s="84"/>
      <c r="T90" s="84"/>
    </row>
    <row r="91" spans="10:20" ht="30" x14ac:dyDescent="0.5">
      <c r="J91" s="82"/>
      <c r="K91" s="82"/>
      <c r="N91" s="83"/>
      <c r="O91" s="84"/>
      <c r="P91" s="84"/>
      <c r="Q91" s="84"/>
      <c r="R91" s="84"/>
      <c r="S91" s="84"/>
      <c r="T91" s="84"/>
    </row>
    <row r="92" spans="10:20" ht="30" x14ac:dyDescent="0.5">
      <c r="J92" s="82"/>
      <c r="K92" s="82"/>
      <c r="N92" s="83"/>
      <c r="O92" s="84"/>
      <c r="P92" s="84"/>
      <c r="Q92" s="84"/>
      <c r="R92" s="84"/>
      <c r="S92" s="84"/>
      <c r="T92" s="84"/>
    </row>
    <row r="93" spans="10:20" ht="30" x14ac:dyDescent="0.5">
      <c r="J93" s="82"/>
      <c r="K93" s="82"/>
      <c r="N93" s="83"/>
      <c r="O93" s="84"/>
      <c r="P93" s="84"/>
      <c r="Q93" s="84"/>
      <c r="R93" s="84"/>
      <c r="S93" s="84"/>
      <c r="T93" s="84"/>
    </row>
    <row r="94" spans="10:20" ht="30" x14ac:dyDescent="0.5">
      <c r="J94" s="82"/>
      <c r="K94" s="82"/>
      <c r="N94" s="83"/>
      <c r="O94" s="84"/>
      <c r="P94" s="84"/>
      <c r="Q94" s="84"/>
      <c r="R94" s="84"/>
      <c r="S94" s="84"/>
      <c r="T94" s="84"/>
    </row>
    <row r="95" spans="10:20" ht="30" x14ac:dyDescent="0.5">
      <c r="J95" s="82"/>
      <c r="K95" s="82"/>
      <c r="N95" s="83"/>
      <c r="O95" s="84"/>
      <c r="P95" s="84"/>
      <c r="Q95" s="84"/>
      <c r="R95" s="84"/>
      <c r="S95" s="84"/>
      <c r="T95" s="84"/>
    </row>
    <row r="96" spans="10:20" ht="30" x14ac:dyDescent="0.5">
      <c r="J96" s="82"/>
      <c r="K96" s="82"/>
      <c r="N96" s="83"/>
      <c r="O96" s="84"/>
      <c r="P96" s="84"/>
      <c r="Q96" s="84"/>
      <c r="R96" s="84"/>
      <c r="S96" s="84"/>
      <c r="T96" s="84"/>
    </row>
    <row r="97" spans="10:20" ht="30" x14ac:dyDescent="0.5">
      <c r="J97" s="82"/>
      <c r="K97" s="82"/>
      <c r="N97" s="83"/>
      <c r="O97" s="84"/>
      <c r="P97" s="84"/>
      <c r="Q97" s="84"/>
      <c r="R97" s="84"/>
      <c r="S97" s="84"/>
      <c r="T97" s="84"/>
    </row>
    <row r="98" spans="10:20" ht="30" x14ac:dyDescent="0.5">
      <c r="J98" s="82"/>
      <c r="K98" s="82"/>
      <c r="N98" s="83"/>
      <c r="O98" s="84"/>
      <c r="P98" s="84"/>
      <c r="Q98" s="84"/>
      <c r="R98" s="84"/>
      <c r="S98" s="84"/>
      <c r="T98" s="84"/>
    </row>
    <row r="99" spans="10:20" ht="30" x14ac:dyDescent="0.5">
      <c r="J99" s="82"/>
      <c r="K99" s="82"/>
      <c r="N99" s="83"/>
      <c r="O99" s="84"/>
      <c r="P99" s="84"/>
      <c r="Q99" s="84"/>
      <c r="R99" s="84"/>
      <c r="S99" s="84"/>
      <c r="T99" s="84"/>
    </row>
    <row r="100" spans="10:20" ht="30" x14ac:dyDescent="0.5">
      <c r="J100" s="82"/>
      <c r="K100" s="82"/>
      <c r="N100" s="83"/>
      <c r="O100" s="84"/>
      <c r="P100" s="84"/>
      <c r="Q100" s="84"/>
      <c r="R100" s="84"/>
      <c r="S100" s="84"/>
      <c r="T100" s="84"/>
    </row>
    <row r="101" spans="10:20" ht="30" x14ac:dyDescent="0.5">
      <c r="J101" s="82"/>
      <c r="K101" s="82"/>
      <c r="N101" s="83"/>
      <c r="O101" s="84"/>
      <c r="P101" s="84"/>
      <c r="Q101" s="84"/>
      <c r="R101" s="84"/>
      <c r="S101" s="84"/>
      <c r="T101" s="84"/>
    </row>
    <row r="102" spans="10:20" ht="30" x14ac:dyDescent="0.5">
      <c r="J102" s="82"/>
      <c r="K102" s="82"/>
      <c r="N102" s="83"/>
      <c r="O102" s="84"/>
      <c r="P102" s="84"/>
      <c r="Q102" s="84"/>
      <c r="R102" s="84"/>
      <c r="S102" s="84"/>
      <c r="T102" s="84"/>
    </row>
    <row r="103" spans="10:20" ht="30" x14ac:dyDescent="0.5">
      <c r="J103" s="82"/>
      <c r="K103" s="82"/>
      <c r="N103" s="83"/>
      <c r="O103" s="84"/>
      <c r="P103" s="84"/>
      <c r="Q103" s="84"/>
      <c r="R103" s="84"/>
      <c r="S103" s="84"/>
      <c r="T103" s="84"/>
    </row>
    <row r="104" spans="10:20" ht="30" x14ac:dyDescent="0.5">
      <c r="J104" s="82"/>
      <c r="K104" s="82"/>
      <c r="N104" s="83"/>
      <c r="O104" s="84"/>
      <c r="P104" s="84"/>
      <c r="Q104" s="84"/>
      <c r="R104" s="84"/>
      <c r="S104" s="84"/>
      <c r="T104" s="84"/>
    </row>
    <row r="105" spans="10:20" ht="30" x14ac:dyDescent="0.5">
      <c r="J105" s="82"/>
      <c r="K105" s="82"/>
      <c r="N105" s="83"/>
      <c r="O105" s="84"/>
      <c r="P105" s="84"/>
      <c r="Q105" s="84"/>
      <c r="R105" s="84"/>
      <c r="S105" s="84"/>
      <c r="T105" s="84"/>
    </row>
    <row r="106" spans="10:20" ht="30" x14ac:dyDescent="0.5">
      <c r="J106" s="82"/>
      <c r="K106" s="82"/>
      <c r="N106" s="83"/>
      <c r="O106" s="84"/>
      <c r="P106" s="84"/>
      <c r="Q106" s="84"/>
      <c r="R106" s="84"/>
      <c r="S106" s="84"/>
      <c r="T106" s="84"/>
    </row>
    <row r="107" spans="10:20" ht="30" x14ac:dyDescent="0.5">
      <c r="J107" s="82"/>
      <c r="K107" s="82"/>
      <c r="N107" s="83"/>
      <c r="O107" s="84"/>
      <c r="P107" s="84"/>
      <c r="Q107" s="84"/>
      <c r="R107" s="84"/>
      <c r="S107" s="84"/>
      <c r="T107" s="84"/>
    </row>
    <row r="108" spans="10:20" ht="30" x14ac:dyDescent="0.5">
      <c r="J108" s="82"/>
      <c r="K108" s="82"/>
      <c r="N108" s="83"/>
      <c r="O108" s="84"/>
      <c r="P108" s="84"/>
      <c r="Q108" s="84"/>
      <c r="R108" s="84"/>
      <c r="S108" s="84"/>
      <c r="T108" s="84"/>
    </row>
    <row r="109" spans="10:20" ht="30" x14ac:dyDescent="0.5">
      <c r="J109" s="82"/>
      <c r="K109" s="82"/>
      <c r="N109" s="83"/>
      <c r="O109" s="84"/>
      <c r="P109" s="84"/>
      <c r="Q109" s="84"/>
      <c r="R109" s="84"/>
      <c r="S109" s="84"/>
      <c r="T109" s="84"/>
    </row>
    <row r="110" spans="10:20" ht="30" x14ac:dyDescent="0.5">
      <c r="J110" s="82"/>
      <c r="K110" s="82"/>
      <c r="N110" s="83"/>
      <c r="O110" s="84"/>
      <c r="P110" s="84"/>
      <c r="Q110" s="84"/>
      <c r="R110" s="84"/>
      <c r="S110" s="84"/>
      <c r="T110" s="84"/>
    </row>
    <row r="111" spans="10:20" ht="30" x14ac:dyDescent="0.5">
      <c r="J111" s="82"/>
      <c r="K111" s="82"/>
      <c r="N111" s="83"/>
      <c r="O111" s="84"/>
      <c r="P111" s="84"/>
      <c r="Q111" s="84"/>
      <c r="R111" s="84"/>
      <c r="S111" s="84"/>
      <c r="T111" s="84"/>
    </row>
    <row r="112" spans="10:20" ht="30" x14ac:dyDescent="0.5">
      <c r="J112" s="82"/>
      <c r="K112" s="82"/>
      <c r="N112" s="83"/>
      <c r="O112" s="84"/>
      <c r="P112" s="84"/>
      <c r="Q112" s="84"/>
      <c r="R112" s="84"/>
      <c r="S112" s="84"/>
      <c r="T112" s="84"/>
    </row>
    <row r="113" spans="10:20" ht="30" x14ac:dyDescent="0.5">
      <c r="J113" s="82"/>
      <c r="K113" s="82"/>
      <c r="N113" s="83"/>
      <c r="O113" s="84"/>
      <c r="P113" s="84"/>
      <c r="Q113" s="84"/>
      <c r="R113" s="84"/>
      <c r="S113" s="84"/>
      <c r="T113" s="84"/>
    </row>
    <row r="114" spans="10:20" ht="30" x14ac:dyDescent="0.5">
      <c r="J114" s="82"/>
      <c r="K114" s="82"/>
      <c r="N114" s="83"/>
      <c r="O114" s="84"/>
      <c r="P114" s="84"/>
      <c r="Q114" s="84"/>
      <c r="R114" s="84"/>
      <c r="S114" s="84"/>
      <c r="T114" s="84"/>
    </row>
    <row r="115" spans="10:20" ht="30" x14ac:dyDescent="0.5">
      <c r="J115" s="82"/>
      <c r="K115" s="82"/>
      <c r="N115" s="83"/>
      <c r="O115" s="84"/>
      <c r="P115" s="84"/>
      <c r="Q115" s="84"/>
      <c r="R115" s="84"/>
      <c r="S115" s="84"/>
      <c r="T115" s="84"/>
    </row>
    <row r="116" spans="10:20" ht="30" x14ac:dyDescent="0.5">
      <c r="J116" s="82"/>
      <c r="K116" s="82"/>
      <c r="N116" s="83"/>
      <c r="O116" s="84"/>
      <c r="P116" s="84"/>
      <c r="Q116" s="84"/>
      <c r="R116" s="84"/>
      <c r="S116" s="84"/>
      <c r="T116" s="84"/>
    </row>
    <row r="117" spans="10:20" ht="30" x14ac:dyDescent="0.5">
      <c r="J117" s="82"/>
      <c r="K117" s="82"/>
      <c r="N117" s="83"/>
      <c r="O117" s="84"/>
      <c r="P117" s="84"/>
      <c r="Q117" s="84"/>
      <c r="R117" s="84"/>
      <c r="S117" s="84"/>
      <c r="T117" s="84"/>
    </row>
    <row r="118" spans="10:20" ht="30" x14ac:dyDescent="0.5">
      <c r="J118" s="82"/>
      <c r="K118" s="82"/>
      <c r="N118" s="83"/>
      <c r="O118" s="84"/>
      <c r="P118" s="84"/>
      <c r="Q118" s="84"/>
      <c r="R118" s="84"/>
      <c r="S118" s="84"/>
      <c r="T118" s="84"/>
    </row>
    <row r="119" spans="10:20" ht="30" x14ac:dyDescent="0.5">
      <c r="J119" s="82"/>
      <c r="K119" s="82"/>
      <c r="N119" s="83"/>
      <c r="O119" s="84"/>
      <c r="P119" s="84"/>
      <c r="Q119" s="84"/>
      <c r="R119" s="84"/>
      <c r="S119" s="84"/>
      <c r="T119" s="84"/>
    </row>
    <row r="120" spans="10:20" ht="30" x14ac:dyDescent="0.5">
      <c r="J120" s="82"/>
      <c r="K120" s="82"/>
      <c r="N120" s="83"/>
      <c r="O120" s="84"/>
      <c r="P120" s="84"/>
      <c r="Q120" s="84"/>
      <c r="R120" s="84"/>
      <c r="S120" s="84"/>
      <c r="T120" s="84"/>
    </row>
    <row r="121" spans="10:20" ht="30" x14ac:dyDescent="0.5">
      <c r="J121" s="82"/>
      <c r="K121" s="82"/>
      <c r="N121" s="83"/>
      <c r="O121" s="84"/>
      <c r="P121" s="84"/>
      <c r="Q121" s="84"/>
      <c r="R121" s="84"/>
      <c r="S121" s="84"/>
      <c r="T121" s="84"/>
    </row>
    <row r="122" spans="10:20" ht="30" x14ac:dyDescent="0.5">
      <c r="J122" s="82"/>
      <c r="K122" s="82"/>
      <c r="N122" s="83"/>
      <c r="O122" s="84"/>
      <c r="P122" s="84"/>
      <c r="Q122" s="84"/>
      <c r="R122" s="84"/>
      <c r="S122" s="84"/>
      <c r="T122" s="84"/>
    </row>
    <row r="123" spans="10:20" ht="30" x14ac:dyDescent="0.5">
      <c r="J123" s="82"/>
      <c r="K123" s="82"/>
      <c r="N123" s="83"/>
      <c r="O123" s="84"/>
      <c r="P123" s="84"/>
      <c r="Q123" s="84"/>
      <c r="R123" s="84"/>
      <c r="S123" s="84"/>
      <c r="T123" s="84"/>
    </row>
    <row r="124" spans="10:20" ht="30" x14ac:dyDescent="0.5">
      <c r="J124" s="82"/>
      <c r="K124" s="82"/>
      <c r="N124" s="83"/>
      <c r="O124" s="84"/>
      <c r="P124" s="84"/>
      <c r="Q124" s="84"/>
      <c r="R124" s="84"/>
      <c r="S124" s="84"/>
      <c r="T124" s="84"/>
    </row>
    <row r="125" spans="10:20" ht="30" x14ac:dyDescent="0.5">
      <c r="J125" s="82"/>
      <c r="K125" s="82"/>
      <c r="N125" s="83"/>
      <c r="O125" s="84"/>
      <c r="P125" s="84"/>
      <c r="Q125" s="84"/>
      <c r="R125" s="84"/>
      <c r="S125" s="84"/>
      <c r="T125" s="84"/>
    </row>
    <row r="126" spans="10:20" ht="30" x14ac:dyDescent="0.5">
      <c r="J126" s="82"/>
      <c r="K126" s="82"/>
      <c r="N126" s="83"/>
      <c r="O126" s="84"/>
      <c r="P126" s="84"/>
      <c r="Q126" s="84"/>
      <c r="R126" s="84"/>
      <c r="S126" s="84"/>
      <c r="T126" s="84"/>
    </row>
    <row r="127" spans="10:20" ht="30" x14ac:dyDescent="0.5">
      <c r="J127" s="82"/>
      <c r="K127" s="82"/>
      <c r="N127" s="83"/>
      <c r="O127" s="84"/>
      <c r="P127" s="84"/>
      <c r="Q127" s="84"/>
      <c r="R127" s="84"/>
      <c r="S127" s="84"/>
      <c r="T127" s="84"/>
    </row>
    <row r="128" spans="10:20" ht="30" x14ac:dyDescent="0.5">
      <c r="J128" s="82"/>
      <c r="K128" s="82"/>
      <c r="N128" s="83"/>
      <c r="O128" s="84"/>
      <c r="P128" s="84"/>
      <c r="Q128" s="84"/>
      <c r="R128" s="84"/>
      <c r="S128" s="84"/>
      <c r="T128" s="84"/>
    </row>
    <row r="129" spans="10:20" ht="30" x14ac:dyDescent="0.5">
      <c r="J129" s="82"/>
      <c r="K129" s="82"/>
      <c r="N129" s="83"/>
      <c r="O129" s="84"/>
      <c r="P129" s="84"/>
      <c r="Q129" s="84"/>
      <c r="R129" s="84"/>
      <c r="S129" s="84"/>
      <c r="T129" s="84"/>
    </row>
    <row r="130" spans="10:20" ht="30" x14ac:dyDescent="0.5">
      <c r="J130" s="82"/>
      <c r="K130" s="82"/>
      <c r="N130" s="83"/>
      <c r="O130" s="84"/>
      <c r="P130" s="84"/>
      <c r="Q130" s="84"/>
      <c r="R130" s="84"/>
      <c r="S130" s="84"/>
      <c r="T130" s="84"/>
    </row>
    <row r="131" spans="10:20" ht="30" x14ac:dyDescent="0.5">
      <c r="J131" s="82"/>
      <c r="K131" s="82"/>
      <c r="N131" s="83"/>
      <c r="O131" s="84"/>
      <c r="P131" s="84"/>
      <c r="Q131" s="84"/>
      <c r="R131" s="84"/>
      <c r="S131" s="84"/>
      <c r="T131" s="84"/>
    </row>
    <row r="132" spans="10:20" ht="30" x14ac:dyDescent="0.5">
      <c r="J132" s="82"/>
      <c r="K132" s="82"/>
      <c r="N132" s="83"/>
      <c r="O132" s="84"/>
      <c r="P132" s="84"/>
      <c r="Q132" s="84"/>
      <c r="R132" s="84"/>
      <c r="S132" s="84"/>
      <c r="T132" s="84"/>
    </row>
    <row r="133" spans="10:20" ht="30" x14ac:dyDescent="0.5">
      <c r="J133" s="82"/>
      <c r="K133" s="82"/>
      <c r="N133" s="83"/>
      <c r="O133" s="84"/>
      <c r="P133" s="84"/>
      <c r="Q133" s="84"/>
      <c r="R133" s="84"/>
      <c r="S133" s="84"/>
      <c r="T133" s="84"/>
    </row>
    <row r="134" spans="10:20" ht="30" x14ac:dyDescent="0.5">
      <c r="J134" s="82"/>
      <c r="K134" s="82"/>
      <c r="N134" s="83"/>
      <c r="O134" s="84"/>
      <c r="P134" s="84"/>
      <c r="Q134" s="84"/>
      <c r="R134" s="84"/>
      <c r="S134" s="84"/>
      <c r="T134" s="84"/>
    </row>
    <row r="135" spans="10:20" ht="30" x14ac:dyDescent="0.5">
      <c r="J135" s="82"/>
      <c r="K135" s="82"/>
      <c r="N135" s="83"/>
      <c r="O135" s="84"/>
      <c r="P135" s="84"/>
      <c r="Q135" s="84"/>
      <c r="R135" s="84"/>
      <c r="S135" s="84"/>
      <c r="T135" s="84"/>
    </row>
    <row r="136" spans="10:20" ht="30" x14ac:dyDescent="0.5">
      <c r="J136" s="82"/>
      <c r="K136" s="82"/>
      <c r="N136" s="83"/>
      <c r="O136" s="84"/>
      <c r="P136" s="84"/>
      <c r="Q136" s="84"/>
      <c r="R136" s="84"/>
      <c r="S136" s="84"/>
      <c r="T136" s="84"/>
    </row>
    <row r="137" spans="10:20" ht="30" x14ac:dyDescent="0.5">
      <c r="J137" s="82"/>
      <c r="K137" s="82"/>
      <c r="N137" s="83"/>
      <c r="O137" s="84"/>
      <c r="P137" s="84"/>
      <c r="Q137" s="84"/>
      <c r="R137" s="84"/>
      <c r="S137" s="84"/>
      <c r="T137" s="84"/>
    </row>
    <row r="138" spans="10:20" ht="30" x14ac:dyDescent="0.5">
      <c r="J138" s="82"/>
      <c r="K138" s="82"/>
      <c r="N138" s="83"/>
      <c r="O138" s="84"/>
      <c r="P138" s="84"/>
      <c r="Q138" s="84"/>
      <c r="R138" s="84"/>
      <c r="S138" s="84"/>
      <c r="T138" s="84"/>
    </row>
    <row r="139" spans="10:20" ht="30" x14ac:dyDescent="0.5">
      <c r="J139" s="82"/>
      <c r="K139" s="82"/>
      <c r="N139" s="83"/>
      <c r="O139" s="84"/>
      <c r="P139" s="84"/>
      <c r="Q139" s="84"/>
      <c r="R139" s="84"/>
      <c r="S139" s="84"/>
      <c r="T139" s="84"/>
    </row>
    <row r="140" spans="10:20" ht="30" x14ac:dyDescent="0.5">
      <c r="J140" s="82"/>
      <c r="K140" s="82"/>
      <c r="N140" s="83"/>
      <c r="O140" s="84"/>
      <c r="P140" s="84"/>
      <c r="Q140" s="84"/>
      <c r="R140" s="84"/>
      <c r="S140" s="84"/>
      <c r="T140" s="84"/>
    </row>
    <row r="141" spans="10:20" ht="30" x14ac:dyDescent="0.5">
      <c r="J141" s="82"/>
      <c r="K141" s="82"/>
      <c r="N141" s="83"/>
      <c r="O141" s="84"/>
      <c r="P141" s="84"/>
      <c r="Q141" s="84"/>
      <c r="R141" s="84"/>
      <c r="S141" s="84"/>
      <c r="T141" s="84"/>
    </row>
    <row r="142" spans="10:20" ht="30" x14ac:dyDescent="0.5">
      <c r="J142" s="82"/>
      <c r="K142" s="82"/>
      <c r="N142" s="83"/>
      <c r="O142" s="84"/>
      <c r="P142" s="84"/>
      <c r="Q142" s="84"/>
      <c r="R142" s="84"/>
      <c r="S142" s="84"/>
      <c r="T142" s="84"/>
    </row>
    <row r="143" spans="10:20" ht="30" x14ac:dyDescent="0.5">
      <c r="J143" s="82"/>
      <c r="K143" s="82"/>
      <c r="N143" s="83"/>
      <c r="O143" s="84"/>
      <c r="P143" s="84"/>
      <c r="Q143" s="84"/>
      <c r="R143" s="84"/>
      <c r="S143" s="84"/>
      <c r="T143" s="84"/>
    </row>
    <row r="144" spans="10:20" ht="30" x14ac:dyDescent="0.5">
      <c r="J144" s="82"/>
      <c r="K144" s="82"/>
      <c r="N144" s="83"/>
      <c r="O144" s="84"/>
      <c r="P144" s="84"/>
      <c r="Q144" s="84"/>
      <c r="R144" s="84"/>
      <c r="S144" s="84"/>
      <c r="T144" s="84"/>
    </row>
    <row r="145" spans="10:20" ht="30" x14ac:dyDescent="0.5">
      <c r="J145" s="82"/>
      <c r="K145" s="82"/>
      <c r="N145" s="83"/>
      <c r="O145" s="84"/>
      <c r="P145" s="84"/>
      <c r="Q145" s="84"/>
      <c r="R145" s="84"/>
      <c r="S145" s="84"/>
      <c r="T145" s="84"/>
    </row>
    <row r="146" spans="10:20" ht="30" x14ac:dyDescent="0.5">
      <c r="J146" s="82"/>
      <c r="K146" s="82"/>
      <c r="N146" s="83"/>
      <c r="O146" s="84"/>
      <c r="P146" s="84"/>
      <c r="Q146" s="84"/>
      <c r="R146" s="84"/>
      <c r="S146" s="84"/>
      <c r="T146" s="84"/>
    </row>
    <row r="147" spans="10:20" ht="30" x14ac:dyDescent="0.5">
      <c r="J147" s="82"/>
      <c r="K147" s="82"/>
      <c r="N147" s="83"/>
      <c r="O147" s="84"/>
      <c r="P147" s="84"/>
      <c r="Q147" s="84"/>
      <c r="R147" s="84"/>
      <c r="S147" s="84"/>
      <c r="T147" s="84"/>
    </row>
    <row r="148" spans="10:20" ht="30" x14ac:dyDescent="0.5">
      <c r="J148" s="82"/>
      <c r="K148" s="82"/>
      <c r="N148" s="83"/>
      <c r="O148" s="84"/>
      <c r="P148" s="84"/>
      <c r="Q148" s="84"/>
      <c r="R148" s="84"/>
      <c r="S148" s="84"/>
      <c r="T148" s="84"/>
    </row>
    <row r="149" spans="10:20" ht="30" x14ac:dyDescent="0.5">
      <c r="J149" s="82"/>
      <c r="K149" s="82"/>
      <c r="N149" s="83"/>
      <c r="O149" s="84"/>
      <c r="P149" s="84"/>
      <c r="Q149" s="84"/>
      <c r="R149" s="84"/>
      <c r="S149" s="84"/>
      <c r="T149" s="84"/>
    </row>
    <row r="150" spans="10:20" ht="30" x14ac:dyDescent="0.5">
      <c r="J150" s="82"/>
      <c r="K150" s="82"/>
      <c r="N150" s="83"/>
      <c r="O150" s="84"/>
      <c r="P150" s="84"/>
      <c r="Q150" s="84"/>
      <c r="R150" s="84"/>
      <c r="S150" s="84"/>
      <c r="T150" s="84"/>
    </row>
    <row r="151" spans="10:20" ht="30" x14ac:dyDescent="0.5">
      <c r="J151" s="82"/>
      <c r="K151" s="82"/>
      <c r="N151" s="83"/>
      <c r="O151" s="84"/>
      <c r="P151" s="84"/>
      <c r="Q151" s="84"/>
      <c r="R151" s="84"/>
      <c r="S151" s="84"/>
      <c r="T151" s="84"/>
    </row>
    <row r="152" spans="10:20" ht="30" x14ac:dyDescent="0.5">
      <c r="J152" s="82"/>
      <c r="K152" s="82"/>
      <c r="N152" s="83"/>
      <c r="O152" s="84"/>
      <c r="P152" s="84"/>
      <c r="Q152" s="84"/>
      <c r="R152" s="84"/>
      <c r="S152" s="84"/>
      <c r="T152" s="84"/>
    </row>
    <row r="153" spans="10:20" ht="30" x14ac:dyDescent="0.5">
      <c r="J153" s="82"/>
      <c r="K153" s="82"/>
      <c r="N153" s="83"/>
      <c r="O153" s="84"/>
      <c r="P153" s="84"/>
      <c r="Q153" s="84"/>
      <c r="R153" s="84"/>
      <c r="S153" s="84"/>
      <c r="T153" s="84"/>
    </row>
    <row r="154" spans="10:20" ht="30" x14ac:dyDescent="0.5">
      <c r="J154" s="82"/>
      <c r="K154" s="82"/>
      <c r="N154" s="83"/>
      <c r="O154" s="84"/>
      <c r="P154" s="84"/>
      <c r="Q154" s="84"/>
      <c r="R154" s="84"/>
      <c r="S154" s="84"/>
      <c r="T154" s="84"/>
    </row>
    <row r="155" spans="10:20" ht="30" x14ac:dyDescent="0.5">
      <c r="J155" s="82"/>
      <c r="K155" s="82"/>
      <c r="N155" s="83"/>
      <c r="O155" s="84"/>
      <c r="P155" s="84"/>
      <c r="Q155" s="84"/>
      <c r="R155" s="84"/>
      <c r="S155" s="84"/>
      <c r="T155" s="84"/>
    </row>
    <row r="156" spans="10:20" ht="30" x14ac:dyDescent="0.5">
      <c r="J156" s="82"/>
      <c r="K156" s="82"/>
      <c r="N156" s="83"/>
      <c r="O156" s="84"/>
      <c r="P156" s="84"/>
      <c r="Q156" s="84"/>
      <c r="R156" s="84"/>
      <c r="S156" s="84"/>
      <c r="T156" s="84"/>
    </row>
    <row r="157" spans="10:20" ht="30" x14ac:dyDescent="0.5">
      <c r="J157" s="82"/>
      <c r="K157" s="82"/>
      <c r="N157" s="83"/>
      <c r="O157" s="84"/>
      <c r="P157" s="84"/>
      <c r="Q157" s="84"/>
      <c r="R157" s="84"/>
      <c r="S157" s="84"/>
      <c r="T157" s="84"/>
    </row>
    <row r="158" spans="10:20" ht="30" x14ac:dyDescent="0.5">
      <c r="J158" s="82"/>
      <c r="K158" s="82"/>
      <c r="N158" s="83"/>
      <c r="O158" s="84"/>
      <c r="P158" s="84"/>
      <c r="Q158" s="84"/>
      <c r="R158" s="84"/>
      <c r="S158" s="84"/>
      <c r="T158" s="84"/>
    </row>
    <row r="159" spans="10:20" ht="30" x14ac:dyDescent="0.5">
      <c r="J159" s="82"/>
      <c r="K159" s="82"/>
      <c r="N159" s="83"/>
      <c r="O159" s="84"/>
      <c r="P159" s="84"/>
      <c r="Q159" s="84"/>
      <c r="R159" s="84"/>
      <c r="S159" s="84"/>
      <c r="T159" s="84"/>
    </row>
    <row r="160" spans="10:20" ht="30" x14ac:dyDescent="0.5">
      <c r="J160" s="82"/>
      <c r="K160" s="82"/>
      <c r="N160" s="83"/>
      <c r="O160" s="84"/>
      <c r="P160" s="84"/>
      <c r="Q160" s="84"/>
      <c r="R160" s="84"/>
      <c r="S160" s="84"/>
      <c r="T160" s="84"/>
    </row>
    <row r="161" spans="10:20" ht="30" x14ac:dyDescent="0.5">
      <c r="J161" s="82"/>
      <c r="K161" s="82"/>
      <c r="N161" s="83"/>
      <c r="O161" s="84"/>
      <c r="P161" s="84"/>
      <c r="Q161" s="84"/>
      <c r="R161" s="84"/>
      <c r="S161" s="84"/>
      <c r="T161" s="84"/>
    </row>
    <row r="162" spans="10:20" ht="30" x14ac:dyDescent="0.5">
      <c r="J162" s="82"/>
      <c r="K162" s="82"/>
      <c r="N162" s="83"/>
      <c r="O162" s="84"/>
      <c r="P162" s="84"/>
      <c r="Q162" s="84"/>
      <c r="R162" s="84"/>
      <c r="S162" s="84"/>
      <c r="T162" s="84"/>
    </row>
    <row r="163" spans="10:20" ht="30" x14ac:dyDescent="0.5">
      <c r="J163" s="82"/>
      <c r="K163" s="82"/>
      <c r="N163" s="83"/>
      <c r="O163" s="84"/>
      <c r="P163" s="84"/>
      <c r="Q163" s="84"/>
      <c r="R163" s="84"/>
      <c r="S163" s="84"/>
      <c r="T163" s="84"/>
    </row>
    <row r="164" spans="10:20" ht="30" x14ac:dyDescent="0.5">
      <c r="J164" s="82"/>
      <c r="K164" s="82"/>
      <c r="N164" s="83"/>
      <c r="O164" s="84"/>
      <c r="P164" s="84"/>
      <c r="Q164" s="84"/>
      <c r="R164" s="84"/>
      <c r="S164" s="84"/>
      <c r="T164" s="84"/>
    </row>
    <row r="165" spans="10:20" ht="30" x14ac:dyDescent="0.5">
      <c r="J165" s="82"/>
      <c r="K165" s="82"/>
      <c r="N165" s="83"/>
      <c r="O165" s="84"/>
      <c r="P165" s="84"/>
      <c r="Q165" s="84"/>
      <c r="R165" s="84"/>
      <c r="S165" s="84"/>
      <c r="T165" s="84"/>
    </row>
    <row r="166" spans="10:20" ht="30" x14ac:dyDescent="0.5">
      <c r="J166" s="82"/>
      <c r="K166" s="82"/>
      <c r="N166" s="83"/>
      <c r="O166" s="84"/>
      <c r="P166" s="84"/>
      <c r="Q166" s="84"/>
      <c r="R166" s="84"/>
      <c r="S166" s="84"/>
      <c r="T166" s="84"/>
    </row>
    <row r="167" spans="10:20" ht="30" x14ac:dyDescent="0.5">
      <c r="J167" s="82"/>
      <c r="K167" s="82"/>
      <c r="N167" s="83"/>
      <c r="O167" s="84"/>
      <c r="P167" s="84"/>
      <c r="Q167" s="84"/>
      <c r="R167" s="84"/>
      <c r="S167" s="84"/>
      <c r="T167" s="84"/>
    </row>
    <row r="168" spans="10:20" ht="30" x14ac:dyDescent="0.5">
      <c r="J168" s="82"/>
      <c r="K168" s="82"/>
      <c r="N168" s="83"/>
      <c r="O168" s="84"/>
      <c r="P168" s="84"/>
      <c r="Q168" s="84"/>
      <c r="R168" s="84"/>
      <c r="S168" s="84"/>
      <c r="T168" s="84"/>
    </row>
    <row r="169" spans="10:20" ht="30" x14ac:dyDescent="0.5">
      <c r="J169" s="82"/>
      <c r="K169" s="82"/>
      <c r="N169" s="83"/>
      <c r="O169" s="84"/>
      <c r="P169" s="84"/>
      <c r="Q169" s="84"/>
      <c r="R169" s="84"/>
      <c r="S169" s="84"/>
      <c r="T169" s="84"/>
    </row>
    <row r="170" spans="10:20" ht="30" x14ac:dyDescent="0.5">
      <c r="J170" s="82"/>
      <c r="K170" s="82"/>
      <c r="N170" s="83"/>
      <c r="O170" s="84"/>
      <c r="P170" s="84"/>
      <c r="Q170" s="84"/>
      <c r="R170" s="84"/>
      <c r="S170" s="84"/>
      <c r="T170" s="84"/>
    </row>
    <row r="171" spans="10:20" ht="30" x14ac:dyDescent="0.5">
      <c r="J171" s="82"/>
      <c r="K171" s="82"/>
      <c r="N171" s="83"/>
      <c r="O171" s="84"/>
      <c r="P171" s="84"/>
      <c r="Q171" s="84"/>
      <c r="R171" s="84"/>
      <c r="S171" s="84"/>
      <c r="T171" s="84"/>
    </row>
    <row r="172" spans="10:20" ht="30" x14ac:dyDescent="0.5">
      <c r="J172" s="82"/>
      <c r="K172" s="82"/>
      <c r="N172" s="83"/>
      <c r="O172" s="84"/>
      <c r="P172" s="84"/>
      <c r="Q172" s="84"/>
      <c r="R172" s="84"/>
      <c r="S172" s="84"/>
      <c r="T172" s="84"/>
    </row>
    <row r="173" spans="10:20" ht="30" x14ac:dyDescent="0.5">
      <c r="J173" s="82"/>
      <c r="K173" s="82"/>
      <c r="N173" s="83"/>
      <c r="O173" s="84"/>
      <c r="P173" s="84"/>
      <c r="Q173" s="84"/>
      <c r="R173" s="84"/>
      <c r="S173" s="84"/>
      <c r="T173" s="84"/>
    </row>
    <row r="174" spans="10:20" x14ac:dyDescent="0.4">
      <c r="N174" s="83"/>
      <c r="O174" s="84"/>
      <c r="P174" s="84"/>
      <c r="Q174" s="84"/>
      <c r="R174" s="84"/>
      <c r="S174" s="84"/>
      <c r="T174" s="84"/>
    </row>
    <row r="175" spans="10:20" x14ac:dyDescent="0.4">
      <c r="N175" s="83"/>
      <c r="O175" s="84"/>
      <c r="P175" s="84"/>
      <c r="Q175" s="84"/>
      <c r="R175" s="84"/>
      <c r="S175" s="84"/>
      <c r="T175" s="84"/>
    </row>
    <row r="176" spans="10:20" x14ac:dyDescent="0.4">
      <c r="N176" s="83"/>
      <c r="O176" s="84"/>
      <c r="P176" s="84"/>
      <c r="Q176" s="84"/>
      <c r="R176" s="84"/>
      <c r="S176" s="84"/>
      <c r="T176" s="84"/>
    </row>
    <row r="177" spans="14:20" x14ac:dyDescent="0.4">
      <c r="N177" s="83"/>
      <c r="O177" s="84"/>
      <c r="P177" s="84"/>
      <c r="Q177" s="84"/>
      <c r="R177" s="84"/>
      <c r="S177" s="84"/>
      <c r="T177" s="84"/>
    </row>
    <row r="178" spans="14:20" x14ac:dyDescent="0.4">
      <c r="N178" s="83"/>
      <c r="O178" s="84"/>
      <c r="P178" s="84"/>
      <c r="Q178" s="84"/>
      <c r="R178" s="84"/>
      <c r="S178" s="84"/>
      <c r="T178" s="84"/>
    </row>
    <row r="179" spans="14:20" x14ac:dyDescent="0.4">
      <c r="N179" s="83"/>
      <c r="O179" s="84"/>
      <c r="P179" s="84"/>
      <c r="Q179" s="84"/>
      <c r="R179" s="84"/>
      <c r="S179" s="84"/>
      <c r="T179" s="84"/>
    </row>
    <row r="180" spans="14:20" x14ac:dyDescent="0.4">
      <c r="N180" s="83"/>
      <c r="O180" s="84"/>
      <c r="P180" s="84"/>
      <c r="Q180" s="84"/>
      <c r="R180" s="84"/>
      <c r="S180" s="84"/>
      <c r="T180" s="84"/>
    </row>
    <row r="181" spans="14:20" x14ac:dyDescent="0.4">
      <c r="N181" s="83"/>
      <c r="O181" s="84"/>
      <c r="P181" s="84"/>
      <c r="Q181" s="84"/>
      <c r="R181" s="84"/>
      <c r="S181" s="84"/>
      <c r="T181" s="84"/>
    </row>
    <row r="182" spans="14:20" x14ac:dyDescent="0.4">
      <c r="N182" s="83"/>
      <c r="O182" s="84"/>
      <c r="P182" s="84"/>
      <c r="Q182" s="84"/>
      <c r="R182" s="84"/>
      <c r="S182" s="84"/>
      <c r="T182" s="84"/>
    </row>
    <row r="183" spans="14:20" x14ac:dyDescent="0.4">
      <c r="N183" s="83"/>
      <c r="O183" s="84"/>
      <c r="P183" s="84"/>
      <c r="Q183" s="84"/>
      <c r="R183" s="84"/>
      <c r="S183" s="84"/>
      <c r="T183" s="84"/>
    </row>
    <row r="184" spans="14:20" x14ac:dyDescent="0.4">
      <c r="N184" s="83"/>
      <c r="O184" s="84"/>
      <c r="P184" s="84"/>
      <c r="Q184" s="84"/>
      <c r="R184" s="84"/>
      <c r="S184" s="84"/>
      <c r="T184" s="84"/>
    </row>
    <row r="185" spans="14:20" x14ac:dyDescent="0.4">
      <c r="N185" s="83"/>
      <c r="O185" s="84"/>
      <c r="P185" s="84"/>
      <c r="Q185" s="84"/>
      <c r="R185" s="84"/>
      <c r="S185" s="84"/>
      <c r="T185" s="84"/>
    </row>
    <row r="186" spans="14:20" x14ac:dyDescent="0.4">
      <c r="N186" s="83"/>
      <c r="O186" s="84"/>
      <c r="P186" s="84"/>
      <c r="Q186" s="84"/>
      <c r="R186" s="84"/>
      <c r="S186" s="84"/>
      <c r="T186" s="84"/>
    </row>
    <row r="187" spans="14:20" x14ac:dyDescent="0.4">
      <c r="N187" s="83"/>
      <c r="O187" s="84"/>
      <c r="P187" s="84"/>
      <c r="Q187" s="84"/>
      <c r="R187" s="84"/>
      <c r="S187" s="84"/>
      <c r="T187" s="84"/>
    </row>
    <row r="188" spans="14:20" x14ac:dyDescent="0.4">
      <c r="N188" s="83"/>
      <c r="O188" s="84"/>
      <c r="P188" s="84"/>
      <c r="Q188" s="84"/>
      <c r="R188" s="84"/>
      <c r="S188" s="84"/>
      <c r="T188" s="84"/>
    </row>
    <row r="189" spans="14:20" x14ac:dyDescent="0.4">
      <c r="N189" s="83"/>
      <c r="O189" s="84"/>
      <c r="P189" s="84"/>
      <c r="Q189" s="84"/>
      <c r="R189" s="84"/>
      <c r="S189" s="84"/>
      <c r="T189" s="84"/>
    </row>
    <row r="190" spans="14:20" x14ac:dyDescent="0.4">
      <c r="N190" s="83"/>
      <c r="O190" s="84"/>
      <c r="P190" s="84"/>
      <c r="Q190" s="84"/>
      <c r="R190" s="84"/>
      <c r="S190" s="84"/>
      <c r="T190" s="84"/>
    </row>
    <row r="191" spans="14:20" x14ac:dyDescent="0.4">
      <c r="N191" s="83"/>
      <c r="O191" s="84"/>
      <c r="P191" s="84"/>
      <c r="Q191" s="84"/>
      <c r="R191" s="84"/>
      <c r="S191" s="84"/>
      <c r="T191" s="84"/>
    </row>
    <row r="192" spans="14:20" x14ac:dyDescent="0.4">
      <c r="N192" s="83"/>
      <c r="O192" s="84"/>
      <c r="P192" s="84"/>
      <c r="Q192" s="84"/>
      <c r="R192" s="84"/>
      <c r="S192" s="84"/>
      <c r="T192" s="84"/>
    </row>
    <row r="193" spans="14:20" x14ac:dyDescent="0.4">
      <c r="N193" s="83"/>
      <c r="O193" s="84"/>
      <c r="P193" s="84"/>
      <c r="Q193" s="84"/>
      <c r="R193" s="84"/>
      <c r="S193" s="84"/>
      <c r="T193" s="84"/>
    </row>
    <row r="194" spans="14:20" x14ac:dyDescent="0.4">
      <c r="N194" s="83"/>
      <c r="O194" s="84"/>
      <c r="P194" s="84"/>
      <c r="Q194" s="84"/>
      <c r="R194" s="84"/>
      <c r="S194" s="84"/>
      <c r="T194" s="84"/>
    </row>
    <row r="195" spans="14:20" x14ac:dyDescent="0.4">
      <c r="N195" s="83"/>
      <c r="O195" s="84"/>
      <c r="P195" s="84"/>
      <c r="Q195" s="84"/>
      <c r="R195" s="84"/>
      <c r="S195" s="84"/>
      <c r="T195" s="84"/>
    </row>
    <row r="196" spans="14:20" x14ac:dyDescent="0.4">
      <c r="N196" s="83"/>
      <c r="O196" s="84"/>
      <c r="P196" s="84"/>
      <c r="Q196" s="84"/>
      <c r="R196" s="84"/>
      <c r="S196" s="84"/>
      <c r="T196" s="84"/>
    </row>
    <row r="197" spans="14:20" x14ac:dyDescent="0.4">
      <c r="N197" s="83"/>
      <c r="O197" s="84"/>
      <c r="P197" s="84"/>
      <c r="Q197" s="84"/>
      <c r="R197" s="84"/>
      <c r="S197" s="84"/>
      <c r="T197" s="84"/>
    </row>
    <row r="198" spans="14:20" x14ac:dyDescent="0.4">
      <c r="N198" s="83"/>
      <c r="O198" s="84"/>
      <c r="P198" s="84"/>
      <c r="Q198" s="84"/>
      <c r="R198" s="84"/>
      <c r="S198" s="84"/>
      <c r="T198" s="84"/>
    </row>
    <row r="199" spans="14:20" x14ac:dyDescent="0.4">
      <c r="N199" s="83"/>
      <c r="O199" s="84"/>
      <c r="P199" s="84"/>
      <c r="Q199" s="84"/>
      <c r="R199" s="84"/>
      <c r="S199" s="84"/>
      <c r="T199" s="84"/>
    </row>
    <row r="200" spans="14:20" x14ac:dyDescent="0.4">
      <c r="N200" s="83"/>
      <c r="O200" s="84"/>
      <c r="P200" s="84"/>
      <c r="Q200" s="84"/>
      <c r="R200" s="84"/>
      <c r="S200" s="84"/>
      <c r="T200" s="84"/>
    </row>
    <row r="201" spans="14:20" x14ac:dyDescent="0.4">
      <c r="N201" s="83"/>
      <c r="O201" s="84"/>
      <c r="P201" s="84"/>
      <c r="Q201" s="84"/>
      <c r="R201" s="84"/>
      <c r="S201" s="84"/>
      <c r="T201" s="84"/>
    </row>
    <row r="202" spans="14:20" x14ac:dyDescent="0.4">
      <c r="N202" s="83"/>
      <c r="O202" s="84"/>
      <c r="P202" s="84"/>
      <c r="Q202" s="84"/>
      <c r="R202" s="84"/>
      <c r="S202" s="84"/>
      <c r="T202" s="84"/>
    </row>
    <row r="203" spans="14:20" x14ac:dyDescent="0.4">
      <c r="N203" s="83"/>
      <c r="O203" s="84"/>
      <c r="P203" s="84"/>
      <c r="Q203" s="84"/>
      <c r="R203" s="84"/>
      <c r="S203" s="84"/>
      <c r="T203" s="84"/>
    </row>
    <row r="204" spans="14:20" x14ac:dyDescent="0.4">
      <c r="N204" s="83"/>
      <c r="O204" s="84"/>
      <c r="P204" s="84"/>
      <c r="Q204" s="84"/>
      <c r="R204" s="84"/>
      <c r="S204" s="84"/>
      <c r="T204" s="84"/>
    </row>
    <row r="205" spans="14:20" x14ac:dyDescent="0.4">
      <c r="N205" s="83"/>
      <c r="O205" s="84"/>
      <c r="P205" s="84"/>
      <c r="Q205" s="84"/>
      <c r="R205" s="84"/>
      <c r="S205" s="84"/>
      <c r="T205" s="84"/>
    </row>
    <row r="206" spans="14:20" x14ac:dyDescent="0.4">
      <c r="N206" s="83"/>
      <c r="O206" s="84"/>
      <c r="P206" s="84"/>
      <c r="Q206" s="84"/>
      <c r="R206" s="84"/>
      <c r="S206" s="84"/>
      <c r="T206" s="84"/>
    </row>
    <row r="207" spans="14:20" x14ac:dyDescent="0.4">
      <c r="N207" s="83"/>
      <c r="O207" s="84"/>
      <c r="P207" s="84"/>
      <c r="Q207" s="84"/>
      <c r="R207" s="84"/>
      <c r="S207" s="84"/>
      <c r="T207" s="84"/>
    </row>
    <row r="208" spans="14:20" x14ac:dyDescent="0.4">
      <c r="N208" s="83"/>
      <c r="O208" s="84"/>
      <c r="P208" s="84"/>
      <c r="Q208" s="84"/>
      <c r="R208" s="84"/>
      <c r="S208" s="84"/>
      <c r="T208" s="84"/>
    </row>
    <row r="209" spans="14:20" x14ac:dyDescent="0.4">
      <c r="N209" s="83"/>
      <c r="O209" s="84"/>
      <c r="P209" s="84"/>
      <c r="Q209" s="84"/>
      <c r="R209" s="84"/>
      <c r="S209" s="84"/>
      <c r="T209" s="84"/>
    </row>
    <row r="210" spans="14:20" x14ac:dyDescent="0.4">
      <c r="N210" s="83"/>
      <c r="O210" s="84"/>
      <c r="P210" s="84"/>
      <c r="Q210" s="84"/>
      <c r="R210" s="84"/>
      <c r="S210" s="84"/>
      <c r="T210" s="84"/>
    </row>
    <row r="211" spans="14:20" x14ac:dyDescent="0.4">
      <c r="N211" s="83"/>
      <c r="O211" s="84"/>
      <c r="P211" s="84"/>
      <c r="Q211" s="84"/>
      <c r="R211" s="84"/>
      <c r="S211" s="84"/>
      <c r="T211" s="84"/>
    </row>
    <row r="212" spans="14:20" x14ac:dyDescent="0.4">
      <c r="N212" s="83"/>
      <c r="O212" s="84"/>
      <c r="P212" s="84"/>
      <c r="Q212" s="84"/>
      <c r="R212" s="84"/>
      <c r="S212" s="84"/>
      <c r="T212" s="84"/>
    </row>
    <row r="213" spans="14:20" x14ac:dyDescent="0.4">
      <c r="N213" s="83"/>
      <c r="O213" s="84"/>
      <c r="P213" s="84"/>
      <c r="Q213" s="84"/>
      <c r="R213" s="84"/>
      <c r="S213" s="84"/>
      <c r="T213" s="84"/>
    </row>
    <row r="214" spans="14:20" x14ac:dyDescent="0.4">
      <c r="N214" s="83"/>
      <c r="O214" s="84"/>
      <c r="P214" s="84"/>
      <c r="Q214" s="84"/>
      <c r="R214" s="84"/>
      <c r="S214" s="84"/>
      <c r="T214" s="84"/>
    </row>
  </sheetData>
  <mergeCells count="26">
    <mergeCell ref="A31:L31"/>
    <mergeCell ref="A22:B23"/>
    <mergeCell ref="G22:J23"/>
    <mergeCell ref="K22:K23"/>
    <mergeCell ref="L22:L23"/>
    <mergeCell ref="A28:B30"/>
    <mergeCell ref="C28:D28"/>
    <mergeCell ref="K28:L28"/>
    <mergeCell ref="G29:I29"/>
    <mergeCell ref="K29:L29"/>
    <mergeCell ref="G30:I30"/>
    <mergeCell ref="G7:J8"/>
    <mergeCell ref="K7:K8"/>
    <mergeCell ref="L7:L8"/>
    <mergeCell ref="O7:S7"/>
    <mergeCell ref="G15:J16"/>
    <mergeCell ref="K15:K16"/>
    <mergeCell ref="L15:L16"/>
    <mergeCell ref="K30:L30"/>
    <mergeCell ref="H1:L1"/>
    <mergeCell ref="H2:H3"/>
    <mergeCell ref="C4:D4"/>
    <mergeCell ref="E4:H4"/>
    <mergeCell ref="C5:D5"/>
    <mergeCell ref="E5:H5"/>
    <mergeCell ref="I5:J5"/>
  </mergeCells>
  <conditionalFormatting sqref="E4:H6 K3:K4 G28 G29:I29">
    <cfRule type="cellIs" dxfId="105" priority="1" stopIfTrue="1" operator="equal">
      <formula>0</formula>
    </cfRule>
  </conditionalFormatting>
  <conditionalFormatting sqref="A9:A14 A17:A21 A24:A27">
    <cfRule type="cellIs" dxfId="104" priority="2" stopIfTrue="1" operator="greaterThan">
      <formula>0</formula>
    </cfRule>
  </conditionalFormatting>
  <conditionalFormatting sqref="T9 T24">
    <cfRule type="expression" dxfId="103" priority="3" stopIfTrue="1">
      <formula>S10&lt;&gt;T9</formula>
    </cfRule>
  </conditionalFormatting>
  <conditionalFormatting sqref="S10">
    <cfRule type="expression" dxfId="102" priority="4" stopIfTrue="1">
      <formula>$S$10&lt;&gt;$T$9</formula>
    </cfRule>
  </conditionalFormatting>
  <conditionalFormatting sqref="S11 U9">
    <cfRule type="expression" dxfId="101" priority="5" stopIfTrue="1">
      <formula>$U$9&lt;&gt;$S$11</formula>
    </cfRule>
  </conditionalFormatting>
  <conditionalFormatting sqref="V9 S12:S14">
    <cfRule type="expression" dxfId="100" priority="6" stopIfTrue="1">
      <formula>$V$9&lt;&gt;$S$12</formula>
    </cfRule>
  </conditionalFormatting>
  <conditionalFormatting sqref="T11 U10">
    <cfRule type="expression" dxfId="99" priority="7" stopIfTrue="1">
      <formula>$U$10&lt;&gt;$T$11</formula>
    </cfRule>
  </conditionalFormatting>
  <conditionalFormatting sqref="T12:T14 V10">
    <cfRule type="expression" dxfId="98" priority="8" stopIfTrue="1">
      <formula>$V$10&lt;&gt;$T$12</formula>
    </cfRule>
  </conditionalFormatting>
  <conditionalFormatting sqref="V11 U12:U14">
    <cfRule type="expression" dxfId="97" priority="9" stopIfTrue="1">
      <formula>$V$11&lt;&gt;$U$12</formula>
    </cfRule>
  </conditionalFormatting>
  <conditionalFormatting sqref="T17 S18">
    <cfRule type="expression" dxfId="96" priority="10" stopIfTrue="1">
      <formula>$S$18&lt;&gt;$T$17</formula>
    </cfRule>
  </conditionalFormatting>
  <conditionalFormatting sqref="U17 S19">
    <cfRule type="expression" dxfId="95" priority="11" stopIfTrue="1">
      <formula>$U$17&lt;&gt;$S$19</formula>
    </cfRule>
  </conditionalFormatting>
  <conditionalFormatting sqref="V17 S20:S21">
    <cfRule type="expression" dxfId="94" priority="12" stopIfTrue="1">
      <formula>$V$17&lt;&gt;$S$20</formula>
    </cfRule>
  </conditionalFormatting>
  <conditionalFormatting sqref="U18 T19">
    <cfRule type="expression" dxfId="93" priority="13" stopIfTrue="1">
      <formula>$U$18&lt;&gt;$T$19</formula>
    </cfRule>
  </conditionalFormatting>
  <conditionalFormatting sqref="V18 T20:T21">
    <cfRule type="expression" dxfId="92" priority="14" stopIfTrue="1">
      <formula>$V$18&lt;&gt;$T$20</formula>
    </cfRule>
  </conditionalFormatting>
  <conditionalFormatting sqref="V19 U20:U21">
    <cfRule type="expression" dxfId="91" priority="15" stopIfTrue="1">
      <formula>$V$19&lt;&gt;$U$20</formula>
    </cfRule>
  </conditionalFormatting>
  <conditionalFormatting sqref="U24 S26">
    <cfRule type="expression" dxfId="90" priority="16" stopIfTrue="1">
      <formula>$U$24&lt;&gt;$S$26</formula>
    </cfRule>
  </conditionalFormatting>
  <conditionalFormatting sqref="V24 S27">
    <cfRule type="expression" dxfId="89" priority="17" stopIfTrue="1">
      <formula>$V$24&lt;&gt;$S$27</formula>
    </cfRule>
  </conditionalFormatting>
  <conditionalFormatting sqref="S25">
    <cfRule type="expression" dxfId="88" priority="18" stopIfTrue="1">
      <formula>T24&lt;&gt;S25</formula>
    </cfRule>
  </conditionalFormatting>
  <conditionalFormatting sqref="U25 T26">
    <cfRule type="expression" dxfId="87" priority="19" stopIfTrue="1">
      <formula>$U$25&lt;&gt;$T$26</formula>
    </cfRule>
  </conditionalFormatting>
  <conditionalFormatting sqref="V25 T27">
    <cfRule type="expression" dxfId="86" priority="20" stopIfTrue="1">
      <formula>$V$25&lt;&gt;$T$27</formula>
    </cfRule>
  </conditionalFormatting>
  <conditionalFormatting sqref="V26 U27">
    <cfRule type="expression" dxfId="85" priority="21" stopIfTrue="1">
      <formula>$V$26&lt;&gt;$U$27</formula>
    </cfRule>
  </conditionalFormatting>
  <printOptions horizontalCentered="1" gridLinesSet="0"/>
  <pageMargins left="0.15748031496062992" right="0.15748031496062992" top="1.0236220472440944" bottom="0.19685039370078741" header="7.874015748031496E-2" footer="0.47244094488188981"/>
  <pageSetup paperSize="9" scale="39" orientation="portrait" horizontalDpi="1200" verticalDpi="1200"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5793B-4AAC-43F5-B730-DADEDA0C6EE7}">
  <sheetPr codeName="List19"/>
  <dimension ref="A1:IU214"/>
  <sheetViews>
    <sheetView showGridLines="0" showZeros="0" showWhiteSpace="0" topLeftCell="A10" zoomScale="50" zoomScaleNormal="50" workbookViewId="0">
      <selection activeCell="G11" sqref="G11"/>
    </sheetView>
  </sheetViews>
  <sheetFormatPr defaultColWidth="15.33203125" defaultRowHeight="21" x14ac:dyDescent="0.4"/>
  <cols>
    <col min="1" max="1" width="10.44140625" style="80" customWidth="1"/>
    <col min="2" max="2" width="5.5546875" style="80" customWidth="1"/>
    <col min="3" max="3" width="18.88671875" style="80" customWidth="1"/>
    <col min="4" max="4" width="46.44140625" style="80" customWidth="1"/>
    <col min="5" max="5" width="31.6640625" style="80" customWidth="1"/>
    <col min="6" max="6" width="19.33203125" style="80" customWidth="1"/>
    <col min="7" max="11" width="18.5546875" style="80" customWidth="1"/>
    <col min="12" max="12" width="18.88671875" style="80" customWidth="1"/>
    <col min="13" max="13" width="4.109375" style="81" customWidth="1"/>
    <col min="14" max="14" width="14.5546875" style="5" customWidth="1"/>
    <col min="15" max="15" width="11.109375" style="74" hidden="1" customWidth="1"/>
    <col min="16" max="16" width="24.88671875" style="74" hidden="1" customWidth="1"/>
    <col min="17" max="17" width="18.88671875" style="74" hidden="1" customWidth="1"/>
    <col min="18" max="24" width="14.5546875" style="74" hidden="1" customWidth="1"/>
    <col min="25" max="25" width="24.44140625" style="74" hidden="1" customWidth="1"/>
    <col min="26" max="26" width="20.44140625" style="74" hidden="1" customWidth="1"/>
    <col min="27" max="32" width="15.33203125" style="74" hidden="1" customWidth="1"/>
    <col min="33" max="204" width="15.33203125" style="5" customWidth="1"/>
    <col min="205" max="205" width="3.109375" style="5" customWidth="1"/>
    <col min="206" max="16384" width="15.33203125" style="5"/>
  </cols>
  <sheetData>
    <row r="1" spans="1:255" ht="45.75" customHeight="1" x14ac:dyDescent="0.75">
      <c r="A1" s="1"/>
      <c r="B1" s="1"/>
      <c r="C1" s="1"/>
      <c r="D1" s="1"/>
      <c r="E1" s="1"/>
      <c r="F1" s="1"/>
      <c r="G1" s="1"/>
      <c r="H1" s="427" t="s">
        <v>0</v>
      </c>
      <c r="I1" s="427"/>
      <c r="J1" s="427"/>
      <c r="K1" s="427"/>
      <c r="L1" s="427"/>
      <c r="M1" s="2"/>
      <c r="N1" s="3"/>
      <c r="O1" s="4"/>
      <c r="P1" s="4"/>
      <c r="Q1" s="4"/>
      <c r="R1" s="4"/>
      <c r="S1" s="4"/>
      <c r="T1" s="4"/>
      <c r="U1" s="4"/>
      <c r="V1" s="4"/>
      <c r="W1" s="4"/>
      <c r="X1" s="4"/>
      <c r="Y1" s="4"/>
      <c r="Z1" s="4"/>
      <c r="AA1" s="4"/>
      <c r="AB1" s="4"/>
      <c r="AC1" s="4"/>
      <c r="AD1" s="4"/>
      <c r="AE1" s="4"/>
      <c r="AF1" s="4"/>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ht="50.1" customHeight="1" x14ac:dyDescent="0.75">
      <c r="A2" s="1"/>
      <c r="B2" s="1"/>
      <c r="C2" s="1"/>
      <c r="D2" s="1"/>
      <c r="E2" s="1"/>
      <c r="F2" s="1"/>
      <c r="G2" s="1"/>
      <c r="H2" s="428"/>
      <c r="I2" s="7" t="s">
        <v>1</v>
      </c>
      <c r="J2" s="7"/>
      <c r="K2" s="8">
        <v>3</v>
      </c>
      <c r="L2" s="9"/>
      <c r="M2" s="2"/>
      <c r="N2" s="3"/>
      <c r="O2" s="10" t="str">
        <f>'[1]vnos podatkov'!$A$6</f>
        <v>OP 8-11 - MIDI TENIS</v>
      </c>
      <c r="P2" s="11"/>
      <c r="Q2" s="11"/>
      <c r="R2" s="4"/>
      <c r="S2" s="4"/>
      <c r="T2" s="4"/>
      <c r="U2" s="4"/>
      <c r="V2" s="4"/>
      <c r="W2" s="4"/>
      <c r="X2" s="4"/>
      <c r="Y2" s="4"/>
      <c r="Z2" s="4"/>
      <c r="AA2" s="4"/>
      <c r="AB2" s="4"/>
      <c r="AC2" s="4"/>
      <c r="AD2" s="4"/>
      <c r="AE2" s="4"/>
      <c r="AF2" s="4"/>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row>
    <row r="3" spans="1:255" ht="50.1" customHeight="1" x14ac:dyDescent="0.55000000000000004">
      <c r="A3" s="1"/>
      <c r="B3" s="1"/>
      <c r="C3" s="1"/>
      <c r="D3" s="1"/>
      <c r="E3" s="1"/>
      <c r="F3" s="1"/>
      <c r="G3" s="1"/>
      <c r="H3" s="428"/>
      <c r="I3" s="12" t="s">
        <v>2</v>
      </c>
      <c r="J3" s="12"/>
      <c r="K3" s="13"/>
      <c r="L3" s="8">
        <f>'[1]vnos podatkov'!$B$8</f>
        <v>0</v>
      </c>
      <c r="M3" s="2"/>
      <c r="N3" s="3"/>
      <c r="O3" s="14">
        <f>'[1]vnos podatkov'!$A$8</f>
        <v>0</v>
      </c>
      <c r="P3" s="14">
        <f>'[1]vnos podatkov'!$B$8</f>
        <v>0</v>
      </c>
      <c r="Q3" s="14">
        <f>'[1]vnos podatkov'!$A$10</f>
        <v>46095</v>
      </c>
      <c r="R3" s="4"/>
      <c r="S3" s="4"/>
      <c r="T3" s="4"/>
      <c r="U3" s="4"/>
      <c r="V3" s="4"/>
      <c r="W3" s="4"/>
      <c r="X3" s="4"/>
      <c r="Y3" s="4"/>
      <c r="Z3" s="4"/>
      <c r="AA3" s="4"/>
      <c r="AB3" s="4"/>
      <c r="AC3" s="4"/>
      <c r="AD3" s="4"/>
      <c r="AE3" s="4"/>
      <c r="AF3" s="4"/>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row>
    <row r="4" spans="1:255" ht="50.1" customHeight="1" x14ac:dyDescent="0.75">
      <c r="A4" s="1"/>
      <c r="B4" s="1"/>
      <c r="C4" s="429" t="s">
        <v>3</v>
      </c>
      <c r="D4" s="429"/>
      <c r="E4" s="430" t="s">
        <v>4</v>
      </c>
      <c r="F4" s="430">
        <f>'[1]vnos podatkov'!$C$10</f>
        <v>0</v>
      </c>
      <c r="G4" s="431">
        <f>'[1]vnos podatkov'!$C$10</f>
        <v>0</v>
      </c>
      <c r="H4" s="431">
        <f>'[1]vnos podatkov'!$C$10</f>
        <v>0</v>
      </c>
      <c r="I4" s="17" t="s">
        <v>5</v>
      </c>
      <c r="J4" s="18"/>
      <c r="K4" s="19"/>
      <c r="L4" s="20"/>
      <c r="M4" s="2"/>
      <c r="N4" s="3"/>
      <c r="O4" s="4"/>
      <c r="P4" s="4"/>
      <c r="Q4" s="4"/>
      <c r="R4" s="4"/>
      <c r="S4" s="4"/>
      <c r="T4" s="4"/>
      <c r="U4" s="4"/>
      <c r="V4" s="4"/>
      <c r="W4" s="4"/>
      <c r="X4" s="4"/>
      <c r="Y4" s="4"/>
      <c r="Z4" s="4"/>
      <c r="AA4" s="4"/>
      <c r="AB4" s="4"/>
      <c r="AC4" s="4"/>
      <c r="AD4" s="4"/>
      <c r="AE4" s="4"/>
      <c r="AF4" s="4"/>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row>
    <row r="5" spans="1:255" ht="50.1" customHeight="1" x14ac:dyDescent="0.75">
      <c r="A5" s="1"/>
      <c r="B5" s="1"/>
      <c r="C5" s="429" t="s">
        <v>6</v>
      </c>
      <c r="D5" s="429"/>
      <c r="E5" s="430" t="str">
        <f>'[1]vnos podatkov'!$A$6</f>
        <v>OP 8-11 - MIDI TENIS</v>
      </c>
      <c r="F5" s="430"/>
      <c r="G5" s="431"/>
      <c r="H5" s="431"/>
      <c r="I5" s="432" t="s">
        <v>7</v>
      </c>
      <c r="J5" s="432"/>
      <c r="K5" s="21"/>
      <c r="L5" s="9"/>
      <c r="M5" s="2"/>
      <c r="N5" s="3"/>
      <c r="O5" s="4"/>
      <c r="P5" s="4"/>
      <c r="Q5" s="4"/>
      <c r="R5" s="4"/>
      <c r="S5" s="4"/>
      <c r="T5" s="4"/>
      <c r="U5" s="4"/>
      <c r="V5" s="4"/>
      <c r="W5" s="4"/>
      <c r="X5" s="4"/>
      <c r="Y5" s="4"/>
      <c r="Z5" s="4"/>
      <c r="AA5" s="4"/>
      <c r="AB5" s="4"/>
      <c r="AC5" s="4"/>
      <c r="AD5" s="4"/>
      <c r="AE5" s="4"/>
      <c r="AF5" s="4"/>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row>
    <row r="6" spans="1:255" ht="50.1" customHeight="1" thickBot="1" x14ac:dyDescent="0.8">
      <c r="A6" s="1"/>
      <c r="B6" s="1"/>
      <c r="C6" s="15"/>
      <c r="D6" s="15"/>
      <c r="E6" s="16"/>
      <c r="F6" s="16"/>
      <c r="G6" s="16"/>
      <c r="H6" s="16"/>
      <c r="I6" s="17"/>
      <c r="J6" s="17"/>
      <c r="K6" s="21"/>
      <c r="L6" s="9"/>
      <c r="M6" s="2"/>
      <c r="N6" s="3"/>
      <c r="O6" s="4"/>
      <c r="P6" s="4"/>
      <c r="Q6" s="4"/>
      <c r="R6" s="4"/>
      <c r="S6" s="4"/>
      <c r="T6" s="4"/>
      <c r="U6" s="4"/>
      <c r="V6" s="4"/>
      <c r="W6" s="4"/>
      <c r="X6" s="4"/>
      <c r="Y6" s="4"/>
      <c r="Z6" s="4"/>
      <c r="AA6" s="4"/>
      <c r="AB6" s="4"/>
      <c r="AC6" s="4"/>
      <c r="AD6" s="4"/>
      <c r="AE6" s="4"/>
      <c r="AF6" s="4"/>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row>
    <row r="7" spans="1:255" s="28" customFormat="1" ht="45" customHeight="1" thickBot="1" x14ac:dyDescent="0.85">
      <c r="A7" s="1"/>
      <c r="B7" s="1"/>
      <c r="C7" s="22" t="s">
        <v>29</v>
      </c>
      <c r="D7" s="23"/>
      <c r="E7" s="24"/>
      <c r="F7" s="25"/>
      <c r="G7" s="419"/>
      <c r="H7" s="419"/>
      <c r="I7" s="419"/>
      <c r="J7" s="419"/>
      <c r="K7" s="420" t="s">
        <v>9</v>
      </c>
      <c r="L7" s="420" t="s">
        <v>10</v>
      </c>
      <c r="M7" s="2"/>
      <c r="N7" s="27"/>
      <c r="O7" s="424" t="s">
        <v>11</v>
      </c>
      <c r="P7" s="425"/>
      <c r="Q7" s="425"/>
      <c r="R7" s="425"/>
      <c r="S7" s="426"/>
      <c r="T7" s="14"/>
      <c r="U7" s="14"/>
      <c r="V7" s="14"/>
      <c r="W7" s="14"/>
      <c r="X7" s="14"/>
      <c r="Y7" s="14"/>
      <c r="Z7" s="14"/>
      <c r="AA7" s="14"/>
      <c r="AB7" s="14"/>
      <c r="AC7" s="14"/>
      <c r="AD7" s="14"/>
      <c r="AE7" s="14"/>
      <c r="AF7" s="14"/>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S7" s="27"/>
      <c r="IT7" s="27"/>
      <c r="IU7" s="27"/>
    </row>
    <row r="8" spans="1:255" s="34" customFormat="1" ht="40.5" customHeight="1" x14ac:dyDescent="0.55000000000000004">
      <c r="A8" s="1"/>
      <c r="B8" s="1"/>
      <c r="C8" s="29" t="s">
        <v>12</v>
      </c>
      <c r="D8" s="29" t="s">
        <v>13</v>
      </c>
      <c r="E8" s="29" t="s">
        <v>14</v>
      </c>
      <c r="F8" s="29" t="s">
        <v>15</v>
      </c>
      <c r="G8" s="419"/>
      <c r="H8" s="419"/>
      <c r="I8" s="419"/>
      <c r="J8" s="419"/>
      <c r="K8" s="420"/>
      <c r="L8" s="420"/>
      <c r="M8" s="2"/>
      <c r="N8" s="30"/>
      <c r="O8" s="31" t="s">
        <v>12</v>
      </c>
      <c r="P8" s="31" t="s">
        <v>13</v>
      </c>
      <c r="Q8" s="31" t="s">
        <v>14</v>
      </c>
      <c r="R8" s="31" t="s">
        <v>15</v>
      </c>
      <c r="S8" s="32"/>
      <c r="T8" s="32"/>
      <c r="U8" s="32"/>
      <c r="V8" s="32"/>
      <c r="W8" s="31"/>
      <c r="X8" s="31" t="s">
        <v>12</v>
      </c>
      <c r="Y8" s="31" t="s">
        <v>13</v>
      </c>
      <c r="Z8" s="31" t="s">
        <v>14</v>
      </c>
      <c r="AA8" s="31" t="s">
        <v>15</v>
      </c>
      <c r="AB8" s="31"/>
      <c r="AC8" s="31"/>
      <c r="AD8" s="31"/>
      <c r="AE8" s="31"/>
      <c r="AF8" s="33" t="s">
        <v>16</v>
      </c>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row>
    <row r="9" spans="1:255" ht="72" customHeight="1" x14ac:dyDescent="0.5">
      <c r="A9" s="35">
        <v>7</v>
      </c>
      <c r="B9" s="36">
        <v>1</v>
      </c>
      <c r="C9" s="37" t="str">
        <f>UPPER(IF($A9="","",VLOOKUP($A9,'[1]m round robin žrebna lista'!$A$7:$R$128,2)))</f>
        <v/>
      </c>
      <c r="D9" s="38" t="str">
        <f>UPPER(IF($A9="","",VLOOKUP($A9,'[1]m round robin žrebna lista'!$A$7:$R$128,3)))</f>
        <v>ČOKL</v>
      </c>
      <c r="E9" s="38" t="str">
        <f>PROPER(IF($A9="","",VLOOKUP($A9,'[1]m round robin žrebna lista'!$A$7:$R$128,4)))</f>
        <v>Mark</v>
      </c>
      <c r="F9" s="39" t="str">
        <f>UPPER(IF($A9="","",VLOOKUP($A9,'[1]m round robin žrebna lista'!$A$7:$R$128,5)))</f>
        <v>TKNET</v>
      </c>
      <c r="G9" s="40"/>
      <c r="H9" s="41" t="s">
        <v>93</v>
      </c>
      <c r="I9" s="41" t="s">
        <v>85</v>
      </c>
      <c r="J9" s="41"/>
      <c r="K9" s="42">
        <v>2</v>
      </c>
      <c r="L9" s="42">
        <v>1</v>
      </c>
      <c r="M9" s="43">
        <f>IF($A9="","",VLOOKUP($A9,'[1]m round robin žrebna lista'!$A$7:$R$128,14))</f>
        <v>0</v>
      </c>
      <c r="N9" s="4"/>
      <c r="O9" s="44" t="str">
        <f>UPPER(IF($A9="","",VLOOKUP($A9,'[1]m round robin žrebna lista'!$A$7:$R$128,2)))</f>
        <v/>
      </c>
      <c r="P9" s="44" t="str">
        <f>UPPER(IF($A9="","",VLOOKUP($A9,'[1]m round robin žrebna lista'!$A$7:$R$128,3)))</f>
        <v>ČOKL</v>
      </c>
      <c r="Q9" s="44" t="str">
        <f>PROPER(IF($A9="","",VLOOKUP($A9,'[1]m round robin žrebna lista'!$A$7:$R$128,4)))</f>
        <v>Mark</v>
      </c>
      <c r="R9" s="44" t="str">
        <f>UPPER(IF($A9="","",VLOOKUP($A9,'[1]m round robin žrebna lista'!$A$7:$R$128,5)))</f>
        <v>TKNET</v>
      </c>
      <c r="S9" s="45"/>
      <c r="T9" s="46"/>
      <c r="U9" s="46"/>
      <c r="V9" s="46"/>
      <c r="W9" s="11"/>
      <c r="X9" s="44" t="str">
        <f>UPPER(IF($A9="","",VLOOKUP($A9,'[1]m round robin žrebna lista'!$A$7:$R$128,2)))</f>
        <v/>
      </c>
      <c r="Y9" s="44" t="str">
        <f>UPPER(IF($A9="","",VLOOKUP($A9,'[1]m round robin žrebna lista'!$A$7:$R$128,3)))</f>
        <v>ČOKL</v>
      </c>
      <c r="Z9" s="44" t="str">
        <f>PROPER(IF($A9="","",VLOOKUP($A9,'[1]m round robin žrebna lista'!$A$7:$R$128,4)))</f>
        <v>Mark</v>
      </c>
      <c r="AA9" s="44" t="str">
        <f>UPPER(IF($A9="","",VLOOKUP($A9,'[1]m round robin žrebna lista'!$A$7:$R$128,5)))</f>
        <v>TKNET</v>
      </c>
      <c r="AB9" s="45"/>
      <c r="AC9" s="46" t="str">
        <f>IF(T9="","",IF(T9="1bb","1bb",IF(T9="2bb","2bb",IF(T9=1,$M10,0))))</f>
        <v/>
      </c>
      <c r="AD9" s="46" t="str">
        <f>IF(U9="","",IF(U9="1bb","1bb",IF(U9="3bb","3bb",IF(U9=1,$M11,0))))</f>
        <v/>
      </c>
      <c r="AE9" s="46" t="str">
        <f>IF(V9="","",IF(V9="1bb","1bb",IF(V9="4bb","4bb",IF(V9=1,$M12,0))))</f>
        <v/>
      </c>
      <c r="AF9" s="47">
        <f>SUM(AC9:AE9)</f>
        <v>0</v>
      </c>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row>
    <row r="10" spans="1:255" ht="72" customHeight="1" x14ac:dyDescent="0.5">
      <c r="A10" s="35">
        <v>8</v>
      </c>
      <c r="B10" s="36">
        <v>2</v>
      </c>
      <c r="C10" s="37"/>
      <c r="D10" s="38" t="str">
        <f>UPPER(IF($A10="","",VLOOKUP($A10,'[1]m round robin žrebna lista'!$A$7:$R$128,3)))</f>
        <v>BATTELLI</v>
      </c>
      <c r="E10" s="38" t="str">
        <f>PROPER(IF($A10="","",VLOOKUP($A10,'[1]m round robin žrebna lista'!$A$7:$R$128,4)))</f>
        <v>Bartolomeo</v>
      </c>
      <c r="F10" s="39" t="s">
        <v>30</v>
      </c>
      <c r="G10" s="41" t="s">
        <v>94</v>
      </c>
      <c r="H10" s="40"/>
      <c r="I10" s="41" t="s">
        <v>82</v>
      </c>
      <c r="J10" s="41"/>
      <c r="K10" s="42" t="s">
        <v>80</v>
      </c>
      <c r="L10" s="42">
        <v>3</v>
      </c>
      <c r="M10" s="43">
        <f>IF($A10="","",VLOOKUP($A10,'[1]m round robin žrebna lista'!$A$7:$R$128,14))</f>
        <v>0</v>
      </c>
      <c r="N10" s="4"/>
      <c r="O10" s="44" t="str">
        <f>UPPER(IF($A10="","",VLOOKUP($A10,'[1]m round robin žrebna lista'!$A$7:$R$128,2)))</f>
        <v/>
      </c>
      <c r="P10" s="44" t="str">
        <f>UPPER(IF($A10="","",VLOOKUP($A10,'[1]m round robin žrebna lista'!$A$7:$R$128,3)))</f>
        <v>BATTELLI</v>
      </c>
      <c r="Q10" s="44" t="str">
        <f>PROPER(IF($A10="","",VLOOKUP($A10,'[1]m round robin žrebna lista'!$A$7:$R$128,4)))</f>
        <v>Bartolomeo</v>
      </c>
      <c r="R10" s="44" t="str">
        <f>UPPER(IF($A10="","",VLOOKUP($A10,'[1]m round robin žrebna lista'!$A$7:$R$128,5)))</f>
        <v>TABRE</v>
      </c>
      <c r="S10" s="46"/>
      <c r="T10" s="45"/>
      <c r="U10" s="46"/>
      <c r="V10" s="46"/>
      <c r="W10" s="11"/>
      <c r="X10" s="44" t="str">
        <f>UPPER(IF($A10="","",VLOOKUP($A10,'[1]m round robin žrebna lista'!$A$7:$R$128,2)))</f>
        <v/>
      </c>
      <c r="Y10" s="44" t="str">
        <f>UPPER(IF($A10="","",VLOOKUP($A10,'[1]m round robin žrebna lista'!$A$7:$R$128,3)))</f>
        <v>BATTELLI</v>
      </c>
      <c r="Z10" s="44" t="str">
        <f>PROPER(IF($A10="","",VLOOKUP($A10,'[1]m round robin žrebna lista'!$A$7:$R$128,4)))</f>
        <v>Bartolomeo</v>
      </c>
      <c r="AA10" s="44" t="str">
        <f>UPPER(IF($A10="","",VLOOKUP($A10,'[1]m round robin žrebna lista'!$A$7:$R$128,5)))</f>
        <v>TABRE</v>
      </c>
      <c r="AB10" s="46" t="str">
        <f>IF(S10="","",IF(S10="1bb","1bb",IF(S10="2bb","2bb",IF(S10=1,0,M9))))</f>
        <v/>
      </c>
      <c r="AC10" s="45"/>
      <c r="AD10" s="46" t="str">
        <f>IF(U10="","",IF(U10="2bb","2bb",IF(U10="3bb","3bb",IF(U10=2,M11,0))))</f>
        <v/>
      </c>
      <c r="AE10" s="46" t="str">
        <f>IF(V10="","",IF(V10="2bb","2bb",IF(V10="4bb","4bb",IF(V10=2,M12,0))))</f>
        <v/>
      </c>
      <c r="AF10" s="47">
        <f>SUM(AB10:AE10)</f>
        <v>0</v>
      </c>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row>
    <row r="11" spans="1:255" ht="72" customHeight="1" x14ac:dyDescent="0.5">
      <c r="A11" s="35">
        <v>28</v>
      </c>
      <c r="B11" s="48">
        <v>3</v>
      </c>
      <c r="C11" s="37" t="str">
        <f>UPPER(IF($A11="","",VLOOKUP($A11,'[1]m round robin žrebna lista'!$A$7:$R$128,2)))</f>
        <v/>
      </c>
      <c r="D11" s="38" t="str">
        <f>UPPER(IF($A11="","",VLOOKUP($A11,'[1]m round robin žrebna lista'!$A$7:$R$128,3)))</f>
        <v>ŽLEBNIK</v>
      </c>
      <c r="E11" s="38" t="str">
        <f>PROPER(IF($A11="","",VLOOKUP($A11,'[1]m round robin žrebna lista'!$A$7:$R$128,4)))</f>
        <v>Maj</v>
      </c>
      <c r="F11" s="39" t="str">
        <f>UPPER(IF($A11="","",VLOOKUP($A11,'[1]m round robin žrebna lista'!$A$7:$R$128,5)))</f>
        <v>ŽTKMB</v>
      </c>
      <c r="G11" s="41" t="s">
        <v>86</v>
      </c>
      <c r="H11" s="41" t="s">
        <v>83</v>
      </c>
      <c r="I11" s="40"/>
      <c r="J11" s="41"/>
      <c r="K11" s="42">
        <v>1</v>
      </c>
      <c r="L11" s="42">
        <v>2</v>
      </c>
      <c r="M11" s="43">
        <f>IF($A11="","",VLOOKUP($A11,'[1]m round robin žrebna lista'!$A$7:$R$128,14))</f>
        <v>0</v>
      </c>
      <c r="N11" s="4"/>
      <c r="O11" s="44" t="str">
        <f>UPPER(IF($A11="","",VLOOKUP($A11,'[1]m round robin žrebna lista'!$A$7:$R$128,2)))</f>
        <v/>
      </c>
      <c r="P11" s="44" t="str">
        <f>UPPER(IF($A11="","",VLOOKUP($A11,'[1]m round robin žrebna lista'!$A$7:$R$128,3)))</f>
        <v>ŽLEBNIK</v>
      </c>
      <c r="Q11" s="44" t="str">
        <f>PROPER(IF($A11="","",VLOOKUP($A11,'[1]m round robin žrebna lista'!$A$7:$R$128,4)))</f>
        <v>Maj</v>
      </c>
      <c r="R11" s="44" t="str">
        <f>UPPER(IF($A11="","",VLOOKUP($A11,'[1]m round robin žrebna lista'!$A$7:$R$128,5)))</f>
        <v>ŽTKMB</v>
      </c>
      <c r="S11" s="46"/>
      <c r="T11" s="46"/>
      <c r="U11" s="45"/>
      <c r="V11" s="46"/>
      <c r="W11" s="11"/>
      <c r="X11" s="44" t="str">
        <f>UPPER(IF($A11="","",VLOOKUP($A11,'[1]m round robin žrebna lista'!$A$7:$R$128,2)))</f>
        <v/>
      </c>
      <c r="Y11" s="44" t="str">
        <f>UPPER(IF($A11="","",VLOOKUP($A11,'[1]m round robin žrebna lista'!$A$7:$R$128,3)))</f>
        <v>ŽLEBNIK</v>
      </c>
      <c r="Z11" s="44" t="str">
        <f>PROPER(IF($A11="","",VLOOKUP($A11,'[1]m round robin žrebna lista'!$A$7:$R$128,4)))</f>
        <v>Maj</v>
      </c>
      <c r="AA11" s="44" t="str">
        <f>UPPER(IF($A11="","",VLOOKUP($A11,'[1]m round robin žrebna lista'!$A$7:$R$128,5)))</f>
        <v>ŽTKMB</v>
      </c>
      <c r="AB11" s="46" t="str">
        <f>IF(S11="","",IF(S11="1bb","1bb",IF(S11="3bb","3bb",IF(S11=1,0,M9))))</f>
        <v/>
      </c>
      <c r="AC11" s="46" t="str">
        <f>IF(T11="","",IF(T11="2bb","2bb",IF(T11="3bb","3bb",IF(T11=2,0,M10))))</f>
        <v/>
      </c>
      <c r="AD11" s="45"/>
      <c r="AE11" s="46" t="str">
        <f>IF(V11="","",IF(V11="3bb","3bb",IF(V11="4bb","4bb",IF(V11=3,M12,0))))</f>
        <v/>
      </c>
      <c r="AF11" s="47">
        <f>SUM(AB11:AE11)</f>
        <v>0</v>
      </c>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row>
    <row r="12" spans="1:255" ht="72" customHeight="1" x14ac:dyDescent="0.5">
      <c r="A12" s="49">
        <v>55</v>
      </c>
      <c r="B12" s="50">
        <v>4</v>
      </c>
      <c r="C12" s="51" t="str">
        <f>UPPER(IF($A12="","",VLOOKUP($A12,'[1]m round robin žrebna lista'!$A$7:$R$128,2)))</f>
        <v/>
      </c>
      <c r="D12" s="90" t="str">
        <f>UPPER(IF($A12="","",VLOOKUP($A12,'[1]m round robin žrebna lista'!$A$7:$R$128,3)))</f>
        <v/>
      </c>
      <c r="E12" s="90" t="str">
        <f>PROPER(IF($A12="","",VLOOKUP($A12,'[1]m round robin žrebna lista'!$A$7:$R$128,4)))</f>
        <v/>
      </c>
      <c r="F12" s="91" t="str">
        <f>UPPER(IF($A12="","",VLOOKUP($A12,'[1]m round robin žrebna lista'!$A$7:$R$128,5)))</f>
        <v/>
      </c>
      <c r="G12" s="52"/>
      <c r="H12" s="52"/>
      <c r="I12" s="52"/>
      <c r="J12" s="53"/>
      <c r="K12" s="54"/>
      <c r="L12" s="54"/>
      <c r="M12" s="43">
        <f>IF($A12="","",VLOOKUP($A12,'[1]m round robin žrebna lista'!$A$7:$R$128,14))</f>
        <v>0</v>
      </c>
      <c r="N12" s="4"/>
      <c r="O12" s="44" t="str">
        <f>UPPER(IF($A12="","",VLOOKUP($A12,'[1]m round robin žrebna lista'!$A$7:$R$128,2)))</f>
        <v/>
      </c>
      <c r="P12" s="44" t="str">
        <f>UPPER(IF($A12="","",VLOOKUP($A12,'[1]m round robin žrebna lista'!$A$7:$R$128,3)))</f>
        <v/>
      </c>
      <c r="Q12" s="44" t="str">
        <f>PROPER(IF($A12="","",VLOOKUP($A12,'[1]m round robin žrebna lista'!$A$7:$R$128,4)))</f>
        <v/>
      </c>
      <c r="R12" s="44" t="str">
        <f>UPPER(IF($A12="","",VLOOKUP($A12,'[1]m round robin žrebna lista'!$A$7:$R$128,5)))</f>
        <v/>
      </c>
      <c r="S12" s="46"/>
      <c r="T12" s="46"/>
      <c r="U12" s="46"/>
      <c r="V12" s="45"/>
      <c r="W12" s="11"/>
      <c r="X12" s="44" t="str">
        <f>UPPER(IF($A12="","",VLOOKUP($A12,'[1]m round robin žrebna lista'!$A$7:$R$128,2)))</f>
        <v/>
      </c>
      <c r="Y12" s="44" t="str">
        <f>UPPER(IF($A12="","",VLOOKUP($A12,'[1]m round robin žrebna lista'!$A$7:$R$128,3)))</f>
        <v/>
      </c>
      <c r="Z12" s="44" t="str">
        <f>PROPER(IF($A12="","",VLOOKUP($A12,'[1]m round robin žrebna lista'!$A$7:$R$128,4)))</f>
        <v/>
      </c>
      <c r="AA12" s="44" t="str">
        <f>UPPER(IF($A12="","",VLOOKUP($A12,'[1]m round robin žrebna lista'!$A$7:$R$128,5)))</f>
        <v/>
      </c>
      <c r="AB12" s="46" t="str">
        <f>IF(S12="","",IF(S12="1bb","1bb",IF(S12="4bb","4bb",IF(S12=1,0,M9))))</f>
        <v/>
      </c>
      <c r="AC12" s="46" t="str">
        <f>IF(T12="","",IF(T12="2bb","2bb",IF(T12="4bb","4bb",IF(T12=2,0,M10))))</f>
        <v/>
      </c>
      <c r="AD12" s="46" t="str">
        <f>IF(U12="","",IF(U12="3bb","3bb",IF(U12="4bb","4bb",IF(U12=3,0,M11))))</f>
        <v/>
      </c>
      <c r="AE12" s="45"/>
      <c r="AF12" s="47">
        <f>SUM(AB12:AE12)</f>
        <v>0</v>
      </c>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row>
    <row r="13" spans="1:255" ht="72" customHeight="1" x14ac:dyDescent="0.5">
      <c r="A13" s="35">
        <v>13</v>
      </c>
      <c r="B13" s="36"/>
      <c r="C13" s="37"/>
      <c r="D13" s="38"/>
      <c r="E13" s="38"/>
      <c r="F13" s="39"/>
      <c r="G13" s="41"/>
      <c r="H13" s="41"/>
      <c r="I13" s="41"/>
      <c r="J13" s="40"/>
      <c r="K13" s="42"/>
      <c r="L13" s="42"/>
      <c r="M13" s="55"/>
      <c r="N13" s="4"/>
      <c r="O13" s="11"/>
      <c r="P13" s="11"/>
      <c r="Q13" s="11"/>
      <c r="R13" s="11"/>
      <c r="S13" s="32"/>
      <c r="T13" s="32"/>
      <c r="U13" s="32"/>
      <c r="V13" s="56"/>
      <c r="W13" s="11"/>
      <c r="X13" s="11"/>
      <c r="Y13" s="11"/>
      <c r="Z13" s="11"/>
      <c r="AA13" s="11"/>
      <c r="AB13" s="32"/>
      <c r="AC13" s="32"/>
      <c r="AD13" s="32"/>
      <c r="AE13" s="56"/>
      <c r="AF13" s="31"/>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row>
    <row r="14" spans="1:255" ht="30" customHeight="1" thickBot="1" x14ac:dyDescent="0.55000000000000004">
      <c r="A14" s="57"/>
      <c r="B14" s="58"/>
      <c r="C14" s="59"/>
      <c r="D14" s="60"/>
      <c r="E14" s="60"/>
      <c r="F14" s="61"/>
      <c r="G14" s="62"/>
      <c r="H14" s="62"/>
      <c r="I14" s="62"/>
      <c r="J14" s="63"/>
      <c r="K14" s="64"/>
      <c r="L14" s="64"/>
      <c r="M14" s="43"/>
      <c r="N14" s="4"/>
      <c r="O14" s="11"/>
      <c r="P14" s="11"/>
      <c r="Q14" s="11"/>
      <c r="R14" s="11"/>
      <c r="S14" s="32"/>
      <c r="T14" s="32"/>
      <c r="U14" s="32"/>
      <c r="V14" s="56"/>
      <c r="W14" s="11"/>
      <c r="X14" s="11"/>
      <c r="Y14" s="11"/>
      <c r="Z14" s="11"/>
      <c r="AA14" s="11"/>
      <c r="AB14" s="32"/>
      <c r="AC14" s="32"/>
      <c r="AD14" s="32"/>
      <c r="AE14" s="56"/>
      <c r="AF14" s="31"/>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row>
    <row r="15" spans="1:255" ht="48" customHeight="1" thickBot="1" x14ac:dyDescent="0.85">
      <c r="A15" s="26"/>
      <c r="B15" s="26"/>
      <c r="C15" s="22" t="s">
        <v>52</v>
      </c>
      <c r="D15" s="23"/>
      <c r="E15" s="24"/>
      <c r="F15" s="25"/>
      <c r="G15" s="419"/>
      <c r="H15" s="419"/>
      <c r="I15" s="419"/>
      <c r="J15" s="419"/>
      <c r="K15" s="420" t="s">
        <v>9</v>
      </c>
      <c r="L15" s="420" t="s">
        <v>10</v>
      </c>
      <c r="M15" s="2"/>
      <c r="N15" s="3"/>
      <c r="O15" s="4"/>
      <c r="P15" s="4"/>
      <c r="Q15" s="4"/>
      <c r="R15" s="4"/>
      <c r="S15" s="4"/>
      <c r="T15" s="4"/>
      <c r="U15" s="4"/>
      <c r="V15" s="4"/>
      <c r="W15" s="4"/>
      <c r="X15" s="4"/>
      <c r="Y15" s="4"/>
      <c r="Z15" s="4"/>
      <c r="AA15" s="4"/>
      <c r="AB15" s="4"/>
      <c r="AC15" s="4"/>
      <c r="AD15" s="4"/>
      <c r="AE15" s="4"/>
      <c r="AF15" s="4"/>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row>
    <row r="16" spans="1:255" s="34" customFormat="1" ht="40.5" customHeight="1" x14ac:dyDescent="0.55000000000000004">
      <c r="A16" s="26"/>
      <c r="B16" s="26"/>
      <c r="C16" s="29" t="s">
        <v>12</v>
      </c>
      <c r="D16" s="29" t="s">
        <v>13</v>
      </c>
      <c r="E16" s="65" t="s">
        <v>14</v>
      </c>
      <c r="F16" s="29" t="s">
        <v>15</v>
      </c>
      <c r="G16" s="419"/>
      <c r="H16" s="419"/>
      <c r="I16" s="419"/>
      <c r="J16" s="419"/>
      <c r="K16" s="420"/>
      <c r="L16" s="420"/>
      <c r="M16" s="2"/>
      <c r="N16" s="30"/>
      <c r="O16" s="31" t="s">
        <v>12</v>
      </c>
      <c r="P16" s="31" t="s">
        <v>13</v>
      </c>
      <c r="Q16" s="31" t="s">
        <v>14</v>
      </c>
      <c r="R16" s="31" t="s">
        <v>15</v>
      </c>
      <c r="S16" s="32"/>
      <c r="T16" s="66"/>
      <c r="U16" s="66"/>
      <c r="V16" s="66"/>
      <c r="W16" s="66"/>
      <c r="X16" s="31" t="s">
        <v>12</v>
      </c>
      <c r="Y16" s="31" t="s">
        <v>13</v>
      </c>
      <c r="Z16" s="31" t="s">
        <v>14</v>
      </c>
      <c r="AA16" s="31" t="s">
        <v>15</v>
      </c>
      <c r="AB16" s="31"/>
      <c r="AC16" s="31"/>
      <c r="AD16" s="31"/>
      <c r="AE16" s="31"/>
      <c r="AF16" s="33" t="s">
        <v>16</v>
      </c>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row>
    <row r="17" spans="1:255" ht="72.900000000000006" customHeight="1" x14ac:dyDescent="0.5">
      <c r="A17" s="35">
        <v>26</v>
      </c>
      <c r="B17" s="36">
        <v>1</v>
      </c>
      <c r="C17" s="37" t="str">
        <f>UPPER(IF($A17="","",VLOOKUP($A17,'[1]m round robin žrebna lista'!$A$7:$R$128,2)))</f>
        <v/>
      </c>
      <c r="D17" s="38" t="str">
        <f>UPPER(IF($A17="","",VLOOKUP($A17,'[1]m round robin žrebna lista'!$A$7:$R$128,3)))</f>
        <v>VERHOVEC</v>
      </c>
      <c r="E17" s="38" t="str">
        <f>PROPER(IF($A17="","",VLOOKUP($A17,'[1]m round robin žrebna lista'!$A$7:$R$128,4)))</f>
        <v>Gal</v>
      </c>
      <c r="F17" s="39" t="str">
        <f>UPPER(IF($A17="","",VLOOKUP($A17,'[1]m round robin žrebna lista'!$A$7:$R$128,5)))</f>
        <v>MAJA</v>
      </c>
      <c r="G17" s="40"/>
      <c r="H17" s="41" t="s">
        <v>79</v>
      </c>
      <c r="I17" s="41" t="s">
        <v>73</v>
      </c>
      <c r="J17" s="41"/>
      <c r="K17" s="42">
        <v>2</v>
      </c>
      <c r="L17" s="42">
        <v>1</v>
      </c>
      <c r="M17" s="43">
        <f>IF($A17="","",VLOOKUP($A17,'[1]m round robin žrebna lista'!$A$7:$R$128,14))</f>
        <v>0</v>
      </c>
      <c r="N17" s="4"/>
      <c r="O17" s="44" t="str">
        <f>UPPER(IF($A17="","",VLOOKUP($A17,'[1]m round robin žrebna lista'!$A$7:$R$128,2)))</f>
        <v/>
      </c>
      <c r="P17" s="44" t="str">
        <f>UPPER(IF($A17="","",VLOOKUP($A17,'[1]m round robin žrebna lista'!$A$7:$R$128,3)))</f>
        <v>VERHOVEC</v>
      </c>
      <c r="Q17" s="44" t="str">
        <f>PROPER(IF($A17="","",VLOOKUP($A17,'[1]m round robin žrebna lista'!$A$7:$R$128,4)))</f>
        <v>Gal</v>
      </c>
      <c r="R17" s="44" t="str">
        <f>UPPER(IF($A17="","",VLOOKUP($A17,'[1]m round robin žrebna lista'!$A$7:$R$128,5)))</f>
        <v>MAJA</v>
      </c>
      <c r="S17" s="45"/>
      <c r="T17" s="46"/>
      <c r="U17" s="46"/>
      <c r="V17" s="46"/>
      <c r="W17" s="4"/>
      <c r="X17" s="44" t="str">
        <f>UPPER(IF($A17="","",VLOOKUP($A17,'[1]m round robin žrebna lista'!$A$7:$R$128,2)))</f>
        <v/>
      </c>
      <c r="Y17" s="44" t="str">
        <f>UPPER(IF($A17="","",VLOOKUP($A17,'[1]m round robin žrebna lista'!$A$7:$R$128,3)))</f>
        <v>VERHOVEC</v>
      </c>
      <c r="Z17" s="44" t="str">
        <f>PROPER(IF($A17="","",VLOOKUP($A17,'[1]m round robin žrebna lista'!$A$7:$R$128,4)))</f>
        <v>Gal</v>
      </c>
      <c r="AA17" s="44" t="str">
        <f>UPPER(IF($A17="","",VLOOKUP($A17,'[1]m round robin žrebna lista'!$A$7:$R$128,5)))</f>
        <v>MAJA</v>
      </c>
      <c r="AB17" s="45"/>
      <c r="AC17" s="46" t="str">
        <f>IF(T17="","",IF(T17="1bb","1bb",IF(T17="2bb","2bb",IF(T17=1,$M18,0))))</f>
        <v/>
      </c>
      <c r="AD17" s="46" t="str">
        <f>IF(U17="","",IF(U17="1bb","1bb",IF(U17="3bb","3bb",IF(U17=1,$M19,0))))</f>
        <v/>
      </c>
      <c r="AE17" s="46" t="str">
        <f>IF(V17="","",IF(V17="1bb","1bb",IF(V17="4bb","4bb",IF(V17=1,$M20,0))))</f>
        <v/>
      </c>
      <c r="AF17" s="47">
        <f>SUM(AC17:AE17)</f>
        <v>0</v>
      </c>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row>
    <row r="18" spans="1:255" ht="72.900000000000006" customHeight="1" x14ac:dyDescent="0.5">
      <c r="A18" s="35">
        <v>10</v>
      </c>
      <c r="B18" s="36">
        <v>2</v>
      </c>
      <c r="C18" s="37" t="str">
        <f>UPPER(IF($A18="","",VLOOKUP($A18,'[1]m round robin žrebna lista'!$A$7:$R$128,2)))</f>
        <v/>
      </c>
      <c r="D18" s="38" t="str">
        <f>UPPER(IF($A18="","",VLOOKUP($A18,'[1]m round robin žrebna lista'!$A$7:$R$128,3)))</f>
        <v>DOVHANYCH</v>
      </c>
      <c r="E18" s="38" t="str">
        <f>PROPER(IF($A18="","",VLOOKUP($A18,'[1]m round robin žrebna lista'!$A$7:$R$128,4)))</f>
        <v>Ivan</v>
      </c>
      <c r="F18" s="39" t="str">
        <f>UPPER(IF($A18="","",VLOOKUP($A18,'[1]m round robin žrebna lista'!$A$7:$R$128,5)))</f>
        <v>ŽTKMB</v>
      </c>
      <c r="G18" s="41" t="s">
        <v>77</v>
      </c>
      <c r="H18" s="40"/>
      <c r="I18" s="41" t="s">
        <v>84</v>
      </c>
      <c r="J18" s="41"/>
      <c r="K18" s="42">
        <v>1</v>
      </c>
      <c r="L18" s="42">
        <v>2</v>
      </c>
      <c r="M18" s="43">
        <f>IF($A18="","",VLOOKUP($A18,'[1]m round robin žrebna lista'!$A$7:$R$128,14))</f>
        <v>0</v>
      </c>
      <c r="N18" s="4"/>
      <c r="O18" s="44" t="str">
        <f>UPPER(IF($A18="","",VLOOKUP($A18,'[1]m round robin žrebna lista'!$A$7:$R$128,2)))</f>
        <v/>
      </c>
      <c r="P18" s="44" t="str">
        <f>UPPER(IF($A18="","",VLOOKUP($A18,'[1]m round robin žrebna lista'!$A$7:$R$128,3)))</f>
        <v>DOVHANYCH</v>
      </c>
      <c r="Q18" s="44" t="str">
        <f>PROPER(IF($A18="","",VLOOKUP($A18,'[1]m round robin žrebna lista'!$A$7:$R$128,4)))</f>
        <v>Ivan</v>
      </c>
      <c r="R18" s="44" t="str">
        <f>UPPER(IF($A18="","",VLOOKUP($A18,'[1]m round robin žrebna lista'!$A$7:$R$128,5)))</f>
        <v>ŽTKMB</v>
      </c>
      <c r="S18" s="46"/>
      <c r="T18" s="45"/>
      <c r="U18" s="46"/>
      <c r="V18" s="46"/>
      <c r="W18" s="4"/>
      <c r="X18" s="44" t="str">
        <f>UPPER(IF($A18="","",VLOOKUP($A18,'[1]m round robin žrebna lista'!$A$7:$R$128,2)))</f>
        <v/>
      </c>
      <c r="Y18" s="44" t="str">
        <f>UPPER(IF($A18="","",VLOOKUP($A18,'[1]m round robin žrebna lista'!$A$7:$R$128,3)))</f>
        <v>DOVHANYCH</v>
      </c>
      <c r="Z18" s="44" t="str">
        <f>PROPER(IF($A18="","",VLOOKUP($A18,'[1]m round robin žrebna lista'!$A$7:$R$128,4)))</f>
        <v>Ivan</v>
      </c>
      <c r="AA18" s="44" t="str">
        <f>UPPER(IF($A18="","",VLOOKUP($A18,'[1]m round robin žrebna lista'!$A$7:$R$128,5)))</f>
        <v>ŽTKMB</v>
      </c>
      <c r="AB18" s="46" t="str">
        <f>IF(S18="","",IF(S18="1bb","1bb",IF(S18="2bb","2bb",IF(S18=1,0,M17))))</f>
        <v/>
      </c>
      <c r="AC18" s="45"/>
      <c r="AD18" s="46" t="str">
        <f>IF(U18="","",IF(U18="2bb","2bb",IF(U18="3bb","3bb",IF(U18=2,M19,0))))</f>
        <v/>
      </c>
      <c r="AE18" s="46" t="str">
        <f>IF(V18="","",IF(V18="2bb","2bb",IF(V18="4bb","4bb",IF(V18=2,M20,0))))</f>
        <v/>
      </c>
      <c r="AF18" s="47">
        <f>SUM(AB18:AE18)</f>
        <v>0</v>
      </c>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row>
    <row r="19" spans="1:255" ht="72.900000000000006" customHeight="1" x14ac:dyDescent="0.5">
      <c r="A19" s="35"/>
      <c r="B19" s="36">
        <v>3</v>
      </c>
      <c r="C19" s="37" t="str">
        <f>UPPER(IF($A19="","",VLOOKUP($A19,'[1]m round robin žrebna lista'!$A$7:$R$128,2)))</f>
        <v/>
      </c>
      <c r="D19" s="38" t="s">
        <v>55</v>
      </c>
      <c r="E19" s="38" t="s">
        <v>56</v>
      </c>
      <c r="F19" s="39" t="s">
        <v>57</v>
      </c>
      <c r="G19" s="41" t="s">
        <v>78</v>
      </c>
      <c r="H19" s="41" t="s">
        <v>75</v>
      </c>
      <c r="I19" s="40"/>
      <c r="J19" s="41"/>
      <c r="K19" s="42">
        <v>0</v>
      </c>
      <c r="L19" s="42">
        <v>3</v>
      </c>
      <c r="M19" s="43" t="str">
        <f>IF($A19="","",VLOOKUP($A19,'[1]m round robin žrebna lista'!$A$7:$R$128,14))</f>
        <v/>
      </c>
      <c r="N19" s="4"/>
      <c r="O19" s="44" t="str">
        <f>UPPER(IF($A19="","",VLOOKUP($A19,'[1]m round robin žrebna lista'!$A$7:$R$128,2)))</f>
        <v/>
      </c>
      <c r="P19" s="44" t="str">
        <f>UPPER(IF($A19="","",VLOOKUP($A19,'[1]m round robin žrebna lista'!$A$7:$R$128,3)))</f>
        <v/>
      </c>
      <c r="Q19" s="44" t="str">
        <f>PROPER(IF($A19="","",VLOOKUP($A19,'[1]m round robin žrebna lista'!$A$7:$R$128,4)))</f>
        <v/>
      </c>
      <c r="R19" s="44" t="str">
        <f>UPPER(IF($A19="","",VLOOKUP($A19,'[1]m round robin žrebna lista'!$A$7:$R$128,5)))</f>
        <v/>
      </c>
      <c r="S19" s="46"/>
      <c r="T19" s="46"/>
      <c r="U19" s="45"/>
      <c r="V19" s="46"/>
      <c r="W19" s="4"/>
      <c r="X19" s="44" t="str">
        <f>UPPER(IF($A19="","",VLOOKUP($A19,'[1]m round robin žrebna lista'!$A$7:$R$128,2)))</f>
        <v/>
      </c>
      <c r="Y19" s="44" t="str">
        <f>UPPER(IF($A19="","",VLOOKUP($A19,'[1]m round robin žrebna lista'!$A$7:$R$128,3)))</f>
        <v/>
      </c>
      <c r="Z19" s="44" t="str">
        <f>PROPER(IF($A19="","",VLOOKUP($A19,'[1]m round robin žrebna lista'!$A$7:$R$128,4)))</f>
        <v/>
      </c>
      <c r="AA19" s="44" t="str">
        <f>UPPER(IF($A19="","",VLOOKUP($A19,'[1]m round robin žrebna lista'!$A$7:$R$128,5)))</f>
        <v/>
      </c>
      <c r="AB19" s="46" t="str">
        <f>IF(S19="","",IF(S19="1bb","1bb",IF(S19="3bb","3bb",IF(S19=1,0,M17))))</f>
        <v/>
      </c>
      <c r="AC19" s="46" t="str">
        <f>IF(T19="","",IF(T19="2bb","2bb",IF(T19="3bb","3bb",IF(T19=2,0,M18))))</f>
        <v/>
      </c>
      <c r="AD19" s="45"/>
      <c r="AE19" s="46" t="str">
        <f>IF(V19="","",IF(V19="3bb","3bb",IF(V19="4bb","4bb",IF(V19=3,M20,0))))</f>
        <v/>
      </c>
      <c r="AF19" s="47">
        <f>SUM(AB19:AE19)</f>
        <v>0</v>
      </c>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row>
    <row r="20" spans="1:255" ht="72.900000000000006" customHeight="1" x14ac:dyDescent="0.5">
      <c r="A20" s="35"/>
      <c r="B20" s="36">
        <v>4</v>
      </c>
      <c r="C20" s="37" t="str">
        <f>UPPER(IF($A20="","",VLOOKUP($A20,'[1]m round robin žrebna lista'!$A$7:$R$128,2)))</f>
        <v/>
      </c>
      <c r="D20" s="38" t="str">
        <f>UPPER(IF($A20="","",VLOOKUP($A20,'[1]m round robin žrebna lista'!$A$7:$R$128,3)))</f>
        <v/>
      </c>
      <c r="E20" s="38" t="str">
        <f>PROPER(IF($A20="","",VLOOKUP($A20,'[1]m round robin žrebna lista'!$A$7:$R$128,4)))</f>
        <v/>
      </c>
      <c r="F20" s="39" t="str">
        <f>UPPER(IF($A20="","",VLOOKUP($A20,'[1]m round robin žrebna lista'!$A$7:$R$128,5)))</f>
        <v/>
      </c>
      <c r="G20" s="41"/>
      <c r="H20" s="41"/>
      <c r="I20" s="41"/>
      <c r="J20" s="40"/>
      <c r="K20" s="42"/>
      <c r="L20" s="42"/>
      <c r="M20" s="43" t="str">
        <f>IF($A20="","",VLOOKUP($A20,'[1]m round robin žrebna lista'!$A$7:$R$128,14))</f>
        <v/>
      </c>
      <c r="N20" s="4"/>
      <c r="O20" s="44" t="str">
        <f>UPPER(IF($A20="","",VLOOKUP($A20,'[1]m round robin žrebna lista'!$A$7:$R$128,2)))</f>
        <v/>
      </c>
      <c r="P20" s="44" t="str">
        <f>UPPER(IF($A20="","",VLOOKUP($A20,'[1]m round robin žrebna lista'!$A$7:$R$128,3)))</f>
        <v/>
      </c>
      <c r="Q20" s="44" t="str">
        <f>PROPER(IF($A20="","",VLOOKUP($A20,'[1]m round robin žrebna lista'!$A$7:$R$128,4)))</f>
        <v/>
      </c>
      <c r="R20" s="44" t="str">
        <f>UPPER(IF($A20="","",VLOOKUP($A20,'[1]m round robin žrebna lista'!$A$7:$R$128,5)))</f>
        <v/>
      </c>
      <c r="S20" s="46"/>
      <c r="T20" s="46"/>
      <c r="U20" s="46"/>
      <c r="V20" s="45"/>
      <c r="W20" s="4"/>
      <c r="X20" s="44" t="str">
        <f>UPPER(IF($A20="","",VLOOKUP($A20,'[1]m round robin žrebna lista'!$A$7:$R$128,2)))</f>
        <v/>
      </c>
      <c r="Y20" s="44" t="str">
        <f>UPPER(IF($A20="","",VLOOKUP($A20,'[1]m round robin žrebna lista'!$A$7:$R$128,3)))</f>
        <v/>
      </c>
      <c r="Z20" s="44" t="str">
        <f>PROPER(IF($A20="","",VLOOKUP($A20,'[1]m round robin žrebna lista'!$A$7:$R$128,4)))</f>
        <v/>
      </c>
      <c r="AA20" s="44" t="str">
        <f>UPPER(IF($A20="","",VLOOKUP($A20,'[1]m round robin žrebna lista'!$A$7:$R$128,5)))</f>
        <v/>
      </c>
      <c r="AB20" s="46" t="str">
        <f>IF(S20="","",IF(S20="1bb","1bb",IF(S20="4bb","4bb",IF(S20=1,0,M17))))</f>
        <v/>
      </c>
      <c r="AC20" s="46" t="str">
        <f>IF(T20="","",IF(T20="2bb","2bb",IF(T20="4bb","4bb",IF(T20=2,0,M18))))</f>
        <v/>
      </c>
      <c r="AD20" s="46" t="str">
        <f>IF(U20="","",IF(U20="3bb","3bb",IF(U20="4bb","4bb",IF(U20=3,0,M19))))</f>
        <v/>
      </c>
      <c r="AE20" s="45"/>
      <c r="AF20" s="47">
        <f>SUM(AB20:AD20)</f>
        <v>0</v>
      </c>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row>
    <row r="21" spans="1:255" ht="27.75" customHeight="1" thickBot="1" x14ac:dyDescent="0.55000000000000004">
      <c r="A21" s="57"/>
      <c r="B21" s="58"/>
      <c r="C21" s="59"/>
      <c r="D21" s="60"/>
      <c r="E21" s="60"/>
      <c r="F21" s="61"/>
      <c r="G21" s="62"/>
      <c r="H21" s="62"/>
      <c r="I21" s="62"/>
      <c r="J21" s="63"/>
      <c r="K21" s="64"/>
      <c r="L21" s="64"/>
      <c r="M21" s="43"/>
      <c r="N21" s="4"/>
      <c r="O21" s="11"/>
      <c r="P21" s="11"/>
      <c r="Q21" s="11"/>
      <c r="R21" s="11"/>
      <c r="S21" s="32"/>
      <c r="T21" s="32"/>
      <c r="U21" s="32"/>
      <c r="V21" s="56"/>
      <c r="W21" s="4"/>
      <c r="X21" s="11"/>
      <c r="Y21" s="11"/>
      <c r="Z21" s="11"/>
      <c r="AA21" s="11"/>
      <c r="AB21" s="32"/>
      <c r="AC21" s="32"/>
      <c r="AD21" s="32"/>
      <c r="AE21" s="56"/>
      <c r="AF21" s="31"/>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row>
    <row r="22" spans="1:255" ht="46.5" customHeight="1" thickBot="1" x14ac:dyDescent="0.85">
      <c r="A22" s="419"/>
      <c r="B22" s="419"/>
      <c r="C22" s="22"/>
      <c r="D22" s="23"/>
      <c r="E22" s="24"/>
      <c r="F22" s="25"/>
      <c r="G22" s="419"/>
      <c r="H22" s="419"/>
      <c r="I22" s="419"/>
      <c r="J22" s="419"/>
      <c r="K22" s="420" t="s">
        <v>9</v>
      </c>
      <c r="L22" s="420" t="s">
        <v>10</v>
      </c>
      <c r="M22" s="2"/>
      <c r="N22" s="3"/>
      <c r="O22" s="4"/>
      <c r="P22" s="4"/>
      <c r="Q22" s="4"/>
      <c r="R22" s="4"/>
      <c r="S22" s="4"/>
      <c r="T22" s="4"/>
      <c r="U22" s="4"/>
      <c r="V22" s="4"/>
      <c r="W22" s="4"/>
      <c r="X22" s="4"/>
      <c r="Y22" s="4"/>
      <c r="Z22" s="4"/>
      <c r="AA22" s="4"/>
      <c r="AB22" s="4"/>
      <c r="AC22" s="4"/>
      <c r="AD22" s="4"/>
      <c r="AE22" s="4"/>
      <c r="AF22" s="4"/>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row>
    <row r="23" spans="1:255" s="34" customFormat="1" ht="40.5" customHeight="1" x14ac:dyDescent="0.55000000000000004">
      <c r="A23" s="419"/>
      <c r="B23" s="419"/>
      <c r="C23" s="29" t="s">
        <v>12</v>
      </c>
      <c r="D23" s="29" t="s">
        <v>13</v>
      </c>
      <c r="E23" s="65" t="s">
        <v>14</v>
      </c>
      <c r="F23" s="29" t="s">
        <v>15</v>
      </c>
      <c r="G23" s="419"/>
      <c r="H23" s="419"/>
      <c r="I23" s="419"/>
      <c r="J23" s="419"/>
      <c r="K23" s="420"/>
      <c r="L23" s="420"/>
      <c r="M23" s="2"/>
      <c r="N23" s="30"/>
      <c r="O23" s="31" t="s">
        <v>12</v>
      </c>
      <c r="P23" s="31" t="s">
        <v>13</v>
      </c>
      <c r="Q23" s="31" t="s">
        <v>14</v>
      </c>
      <c r="R23" s="31" t="s">
        <v>15</v>
      </c>
      <c r="S23" s="32"/>
      <c r="T23" s="66"/>
      <c r="U23" s="66"/>
      <c r="V23" s="66"/>
      <c r="W23" s="66"/>
      <c r="X23" s="31" t="s">
        <v>12</v>
      </c>
      <c r="Y23" s="31" t="s">
        <v>13</v>
      </c>
      <c r="Z23" s="31" t="s">
        <v>14</v>
      </c>
      <c r="AA23" s="31" t="s">
        <v>15</v>
      </c>
      <c r="AB23" s="31"/>
      <c r="AC23" s="31"/>
      <c r="AD23" s="31"/>
      <c r="AE23" s="31"/>
      <c r="AF23" s="33" t="s">
        <v>16</v>
      </c>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row>
    <row r="24" spans="1:255" ht="72.900000000000006" customHeight="1" x14ac:dyDescent="0.5">
      <c r="A24" s="35"/>
      <c r="B24" s="36">
        <v>1</v>
      </c>
      <c r="C24" s="37" t="str">
        <f>UPPER(IF($A24="","",VLOOKUP($A24,'[1]m round robin žrebna lista'!$A$7:$R$128,2)))</f>
        <v/>
      </c>
      <c r="D24" s="38" t="str">
        <f>UPPER(IF($A24="","",VLOOKUP($A24,'[1]m round robin žrebna lista'!$A$7:$R$128,3)))</f>
        <v/>
      </c>
      <c r="E24" s="38" t="str">
        <f>PROPER(IF($A24="","",VLOOKUP($A24,'[1]m round robin žrebna lista'!$A$7:$R$128,4)))</f>
        <v/>
      </c>
      <c r="F24" s="39" t="str">
        <f>UPPER(IF($A24="","",VLOOKUP($A24,'[1]m round robin žrebna lista'!$A$7:$R$128,5)))</f>
        <v/>
      </c>
      <c r="G24" s="40"/>
      <c r="H24" s="41"/>
      <c r="I24" s="41"/>
      <c r="J24" s="41"/>
      <c r="K24" s="42"/>
      <c r="L24" s="42"/>
      <c r="M24" s="43" t="str">
        <f>IF($A24="","",VLOOKUP($A24,'[1]m round robin žrebna lista'!$A$7:$R$128,14))</f>
        <v/>
      </c>
      <c r="N24" s="4"/>
      <c r="O24" s="44" t="str">
        <f>UPPER(IF($A24="","",VLOOKUP($A24,'[1]m round robin žrebna lista'!$A$7:$R$128,2)))</f>
        <v/>
      </c>
      <c r="P24" s="44" t="str">
        <f>UPPER(IF($A24="","",VLOOKUP($A24,'[1]m round robin žrebna lista'!$A$7:$R$128,3)))</f>
        <v/>
      </c>
      <c r="Q24" s="44" t="str">
        <f>PROPER(IF($A24="","",VLOOKUP($A24,'[1]m round robin žrebna lista'!$A$7:$R$128,4)))</f>
        <v/>
      </c>
      <c r="R24" s="44" t="str">
        <f>UPPER(IF($A24="","",VLOOKUP($A24,'[1]m round robin žrebna lista'!$A$7:$R$128,5)))</f>
        <v/>
      </c>
      <c r="S24" s="45"/>
      <c r="T24" s="46"/>
      <c r="U24" s="46"/>
      <c r="V24" s="46"/>
      <c r="W24" s="4"/>
      <c r="X24" s="44" t="str">
        <f>UPPER(IF($A24="","",VLOOKUP($A24,'[1]m round robin žrebna lista'!$A$7:$R$128,2)))</f>
        <v/>
      </c>
      <c r="Y24" s="44" t="str">
        <f>UPPER(IF($A24="","",VLOOKUP($A24,'[1]m round robin žrebna lista'!$A$7:$R$128,3)))</f>
        <v/>
      </c>
      <c r="Z24" s="44" t="str">
        <f>PROPER(IF($A24="","",VLOOKUP($A24,'[1]m round robin žrebna lista'!$A$7:$R$128,4)))</f>
        <v/>
      </c>
      <c r="AA24" s="44" t="str">
        <f>UPPER(IF($A24="","",VLOOKUP($A24,'[1]m round robin žrebna lista'!$A$7:$R$128,5)))</f>
        <v/>
      </c>
      <c r="AB24" s="45"/>
      <c r="AC24" s="46" t="str">
        <f>IF(T24="","",IF(T24="1bb","1bb",IF(T24="2bb","2bb",IF(T24=1,$M25,0))))</f>
        <v/>
      </c>
      <c r="AD24" s="46" t="str">
        <f>IF(U24="","",IF(U24="1bb","1bb",IF(U24="3bb","3bb",IF(U24=1,$M26,0))))</f>
        <v/>
      </c>
      <c r="AE24" s="46" t="str">
        <f>IF(V24="","",IF(V24="1bb","1bb",IF(V24="4bb","4bb",IF(V24=1,$M27,0))))</f>
        <v/>
      </c>
      <c r="AF24" s="47">
        <f>SUM(AC24:AE24)</f>
        <v>0</v>
      </c>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row>
    <row r="25" spans="1:255" ht="72.900000000000006" customHeight="1" x14ac:dyDescent="0.5">
      <c r="A25" s="35"/>
      <c r="B25" s="36">
        <v>2</v>
      </c>
      <c r="C25" s="37" t="str">
        <f>UPPER(IF($A25="","",VLOOKUP($A25,'[1]m round robin žrebna lista'!$A$7:$R$128,2)))</f>
        <v/>
      </c>
      <c r="D25" s="38" t="str">
        <f>UPPER(IF($A25="","",VLOOKUP($A25,'[1]m round robin žrebna lista'!$A$7:$R$128,3)))</f>
        <v/>
      </c>
      <c r="E25" s="38" t="str">
        <f>PROPER(IF($A25="","",VLOOKUP($A25,'[1]m round robin žrebna lista'!$A$7:$R$128,4)))</f>
        <v/>
      </c>
      <c r="F25" s="39" t="str">
        <f>UPPER(IF($A25="","",VLOOKUP($A25,'[1]m round robin žrebna lista'!$A$7:$R$128,5)))</f>
        <v/>
      </c>
      <c r="G25" s="41"/>
      <c r="H25" s="40"/>
      <c r="I25" s="41"/>
      <c r="J25" s="41"/>
      <c r="K25" s="42"/>
      <c r="L25" s="42"/>
      <c r="M25" s="43" t="str">
        <f>IF($A25="","",VLOOKUP($A25,'[1]m round robin žrebna lista'!$A$7:$R$128,14))</f>
        <v/>
      </c>
      <c r="N25" s="4"/>
      <c r="O25" s="44" t="str">
        <f>UPPER(IF($A25="","",VLOOKUP($A25,'[1]m round robin žrebna lista'!$A$7:$R$128,2)))</f>
        <v/>
      </c>
      <c r="P25" s="44" t="str">
        <f>UPPER(IF($A25="","",VLOOKUP($A25,'[1]m round robin žrebna lista'!$A$7:$R$128,3)))</f>
        <v/>
      </c>
      <c r="Q25" s="44" t="str">
        <f>PROPER(IF($A25="","",VLOOKUP($A25,'[1]m round robin žrebna lista'!$A$7:$R$128,4)))</f>
        <v/>
      </c>
      <c r="R25" s="44" t="str">
        <f>UPPER(IF($A25="","",VLOOKUP($A25,'[1]m round robin žrebna lista'!$A$7:$R$128,5)))</f>
        <v/>
      </c>
      <c r="S25" s="46"/>
      <c r="T25" s="45"/>
      <c r="U25" s="46"/>
      <c r="V25" s="46"/>
      <c r="W25" s="4"/>
      <c r="X25" s="44" t="str">
        <f>UPPER(IF($A25="","",VLOOKUP($A25,'[1]m round robin žrebna lista'!$A$7:$R$128,2)))</f>
        <v/>
      </c>
      <c r="Y25" s="44" t="str">
        <f>UPPER(IF($A25="","",VLOOKUP($A25,'[1]m round robin žrebna lista'!$A$7:$R$128,3)))</f>
        <v/>
      </c>
      <c r="Z25" s="44" t="str">
        <f>PROPER(IF($A25="","",VLOOKUP($A25,'[1]m round robin žrebna lista'!$A$7:$R$128,4)))</f>
        <v/>
      </c>
      <c r="AA25" s="44" t="str">
        <f>UPPER(IF($A25="","",VLOOKUP($A25,'[1]m round robin žrebna lista'!$A$7:$R$128,5)))</f>
        <v/>
      </c>
      <c r="AB25" s="46" t="str">
        <f>IF(S25="","",IF(S25="1bb","1bb",IF(S25="2bb","2bb",IF(S25=1,0,M24))))</f>
        <v/>
      </c>
      <c r="AC25" s="45"/>
      <c r="AD25" s="46" t="str">
        <f>IF(U25="","",IF(U25="2bb","2bb",IF(U25="3bb","3bb",IF(U25=2,M26,0))))</f>
        <v/>
      </c>
      <c r="AE25" s="46" t="str">
        <f>IF(V25="","",IF(V25="2bb","2bb",IF(V25="4bb","4bb",IF(V25=2,M27,0))))</f>
        <v/>
      </c>
      <c r="AF25" s="47">
        <f>SUM(AB25:AE25)</f>
        <v>0</v>
      </c>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row>
    <row r="26" spans="1:255" ht="72.900000000000006" customHeight="1" x14ac:dyDescent="0.5">
      <c r="A26" s="35"/>
      <c r="B26" s="36">
        <v>3</v>
      </c>
      <c r="C26" s="37" t="str">
        <f>UPPER(IF($A26="","",VLOOKUP($A26,'[1]m round robin žrebna lista'!$A$7:$R$128,2)))</f>
        <v/>
      </c>
      <c r="D26" s="38" t="str">
        <f>UPPER(IF($A26="","",VLOOKUP($A26,'[1]m round robin žrebna lista'!$A$7:$R$128,3)))</f>
        <v/>
      </c>
      <c r="E26" s="38" t="str">
        <f>PROPER(IF($A26="","",VLOOKUP($A26,'[1]m round robin žrebna lista'!$A$7:$R$128,4)))</f>
        <v/>
      </c>
      <c r="F26" s="39" t="str">
        <f>UPPER(IF($A26="","",VLOOKUP($A26,'[1]m round robin žrebna lista'!$A$7:$R$128,5)))</f>
        <v/>
      </c>
      <c r="G26" s="41"/>
      <c r="H26" s="41"/>
      <c r="I26" s="40"/>
      <c r="J26" s="41"/>
      <c r="K26" s="42"/>
      <c r="L26" s="42"/>
      <c r="M26" s="43" t="str">
        <f>IF($A26="","",VLOOKUP($A26,'[1]m round robin žrebna lista'!$A$7:$R$128,14))</f>
        <v/>
      </c>
      <c r="N26" s="4"/>
      <c r="O26" s="44" t="str">
        <f>UPPER(IF($A26="","",VLOOKUP($A26,'[1]m round robin žrebna lista'!$A$7:$R$128,2)))</f>
        <v/>
      </c>
      <c r="P26" s="44" t="str">
        <f>UPPER(IF($A26="","",VLOOKUP($A26,'[1]m round robin žrebna lista'!$A$7:$R$128,3)))</f>
        <v/>
      </c>
      <c r="Q26" s="44" t="str">
        <f>PROPER(IF($A26="","",VLOOKUP($A26,'[1]m round robin žrebna lista'!$A$7:$R$128,4)))</f>
        <v/>
      </c>
      <c r="R26" s="44" t="str">
        <f>UPPER(IF($A26="","",VLOOKUP($A26,'[1]m round robin žrebna lista'!$A$7:$R$128,5)))</f>
        <v/>
      </c>
      <c r="S26" s="46"/>
      <c r="T26" s="46"/>
      <c r="U26" s="45"/>
      <c r="V26" s="46"/>
      <c r="W26" s="4"/>
      <c r="X26" s="44" t="str">
        <f>UPPER(IF($A26="","",VLOOKUP($A26,'[1]m round robin žrebna lista'!$A$7:$R$128,2)))</f>
        <v/>
      </c>
      <c r="Y26" s="44" t="str">
        <f>UPPER(IF($A26="","",VLOOKUP($A26,'[1]m round robin žrebna lista'!$A$7:$R$128,3)))</f>
        <v/>
      </c>
      <c r="Z26" s="44" t="str">
        <f>PROPER(IF($A26="","",VLOOKUP($A26,'[1]m round robin žrebna lista'!$A$7:$R$128,4)))</f>
        <v/>
      </c>
      <c r="AA26" s="44" t="str">
        <f>UPPER(IF($A26="","",VLOOKUP($A26,'[1]m round robin žrebna lista'!$A$7:$R$128,5)))</f>
        <v/>
      </c>
      <c r="AB26" s="46" t="str">
        <f>IF(S26="","",IF(S26="1bb","1bb",IF(S26="3bb","3bb",IF(S26=1,0,M24))))</f>
        <v/>
      </c>
      <c r="AC26" s="46" t="str">
        <f>IF(T26="","",IF(T26="2bb","2bb",IF(T26="3bb","3bb",IF(T26=2,0,M25))))</f>
        <v/>
      </c>
      <c r="AD26" s="45"/>
      <c r="AE26" s="46" t="str">
        <f>IF(V26="","",IF(V26="3bb","3bb",IF(V26="4bb","4bb",IF(V26=3,M27,0))))</f>
        <v/>
      </c>
      <c r="AF26" s="47">
        <f>SUM(AB26:AE26)</f>
        <v>0</v>
      </c>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row>
    <row r="27" spans="1:255" ht="72.900000000000006" customHeight="1" x14ac:dyDescent="0.5">
      <c r="A27" s="35"/>
      <c r="B27" s="36">
        <v>4</v>
      </c>
      <c r="C27" s="37" t="str">
        <f>UPPER(IF($A27="","",VLOOKUP($A27,'[1]m round robin žrebna lista'!$A$7:$R$128,2)))</f>
        <v/>
      </c>
      <c r="D27" s="38" t="str">
        <f>UPPER(IF($A27="","",VLOOKUP($A27,'[1]m round robin žrebna lista'!$A$7:$R$128,3)))</f>
        <v/>
      </c>
      <c r="E27" s="38" t="str">
        <f>PROPER(IF($A27="","",VLOOKUP($A27,'[1]m round robin žrebna lista'!$A$7:$R$128,4)))</f>
        <v/>
      </c>
      <c r="F27" s="39" t="str">
        <f>UPPER(IF($A27="","",VLOOKUP($A27,'[1]m round robin žrebna lista'!$A$7:$R$128,5)))</f>
        <v/>
      </c>
      <c r="G27" s="41"/>
      <c r="H27" s="41"/>
      <c r="I27" s="41"/>
      <c r="J27" s="40"/>
      <c r="K27" s="42"/>
      <c r="L27" s="42"/>
      <c r="M27" s="43" t="str">
        <f>IF($A27="","",VLOOKUP($A27,'[1]m round robin žrebna lista'!$A$7:$R$128,14))</f>
        <v/>
      </c>
      <c r="N27" s="4"/>
      <c r="O27" s="44" t="str">
        <f>UPPER(IF($A27="","",VLOOKUP($A27,'[1]m round robin žrebna lista'!$A$7:$R$128,2)))</f>
        <v/>
      </c>
      <c r="P27" s="44" t="str">
        <f>UPPER(IF($A27="","",VLOOKUP($A27,'[1]m round robin žrebna lista'!$A$7:$R$128,3)))</f>
        <v/>
      </c>
      <c r="Q27" s="44" t="str">
        <f>PROPER(IF($A27="","",VLOOKUP($A27,'[1]m round robin žrebna lista'!$A$7:$R$128,4)))</f>
        <v/>
      </c>
      <c r="R27" s="44" t="str">
        <f>UPPER(IF($A27="","",VLOOKUP($A27,'[1]m round robin žrebna lista'!$A$7:$R$128,5)))</f>
        <v/>
      </c>
      <c r="S27" s="46"/>
      <c r="T27" s="46"/>
      <c r="U27" s="46"/>
      <c r="V27" s="45"/>
      <c r="W27" s="4"/>
      <c r="X27" s="44" t="str">
        <f>UPPER(IF($A27="","",VLOOKUP($A27,'[1]m round robin žrebna lista'!$A$7:$R$128,2)))</f>
        <v/>
      </c>
      <c r="Y27" s="44" t="str">
        <f>UPPER(IF($A27="","",VLOOKUP($A27,'[1]m round robin žrebna lista'!$A$7:$R$128,3)))</f>
        <v/>
      </c>
      <c r="Z27" s="44" t="str">
        <f>PROPER(IF($A27="","",VLOOKUP($A27,'[1]m round robin žrebna lista'!$A$7:$R$128,4)))</f>
        <v/>
      </c>
      <c r="AA27" s="44" t="str">
        <f>UPPER(IF($A27="","",VLOOKUP($A27,'[1]m round robin žrebna lista'!$A$7:$R$128,5)))</f>
        <v/>
      </c>
      <c r="AB27" s="46" t="str">
        <f>IF(S27="","",IF(S27="1bb","1bb",IF(S27="4bb","4bb",IF(S27=1,0,M24))))</f>
        <v/>
      </c>
      <c r="AC27" s="46" t="str">
        <f>IF(T27="","",IF(T27="2bb","2bb",IF(T27="4bb","4bb",IF(T27=2,0,M25))))</f>
        <v/>
      </c>
      <c r="AD27" s="46" t="str">
        <f>IF(U27="","",IF(U27="3bb","3bb",IF(U27="4bb","4bb",IF(U27=3,0,M26))))</f>
        <v/>
      </c>
      <c r="AE27" s="45"/>
      <c r="AF27" s="47">
        <f>SUM(AB27:AD27)</f>
        <v>0</v>
      </c>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row>
    <row r="28" spans="1:255" ht="112.5" customHeight="1" x14ac:dyDescent="0.55000000000000004">
      <c r="A28" s="415"/>
      <c r="B28" s="415"/>
      <c r="C28" s="421"/>
      <c r="D28" s="421"/>
      <c r="E28" s="1"/>
      <c r="F28" s="67" t="s">
        <v>19</v>
      </c>
      <c r="G28" s="68"/>
      <c r="H28" s="68"/>
      <c r="I28" s="68"/>
      <c r="J28" s="69" t="s">
        <v>20</v>
      </c>
      <c r="K28" s="422"/>
      <c r="L28" s="422"/>
      <c r="M28" s="2"/>
      <c r="N28" s="3"/>
      <c r="O28" s="4"/>
      <c r="P28" s="4"/>
      <c r="Q28" s="4"/>
      <c r="R28" s="4"/>
      <c r="S28" s="4"/>
      <c r="T28" s="4"/>
      <c r="U28" s="4"/>
      <c r="V28" s="4"/>
      <c r="W28" s="4"/>
      <c r="X28" s="4"/>
      <c r="Y28" s="4"/>
      <c r="Z28" s="4"/>
      <c r="AA28" s="4"/>
      <c r="AB28" s="4"/>
      <c r="AC28" s="4"/>
      <c r="AD28" s="4"/>
      <c r="AE28" s="4"/>
      <c r="AF28" s="4"/>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row>
    <row r="29" spans="1:255" s="28" customFormat="1" ht="50.1" customHeight="1" x14ac:dyDescent="0.55000000000000004">
      <c r="A29" s="415"/>
      <c r="B29" s="415"/>
      <c r="C29" s="70" t="s">
        <v>21</v>
      </c>
      <c r="D29" s="1"/>
      <c r="E29" s="1"/>
      <c r="F29" s="71" t="s">
        <v>22</v>
      </c>
      <c r="G29" s="423" t="str">
        <f>'[1]vnos podatkov'!$E$10</f>
        <v>ANJA REGENT</v>
      </c>
      <c r="H29" s="423" t="str">
        <f>'[1]vnos podatkov'!$E$10</f>
        <v>ANJA REGENT</v>
      </c>
      <c r="I29" s="423" t="str">
        <f>'[1]vnos podatkov'!$E$10</f>
        <v>ANJA REGENT</v>
      </c>
      <c r="J29" s="69" t="s">
        <v>20</v>
      </c>
      <c r="K29" s="414"/>
      <c r="L29" s="414"/>
      <c r="M29" s="2"/>
      <c r="N29" s="27"/>
      <c r="O29" s="72"/>
      <c r="P29" s="72"/>
      <c r="Q29" s="72"/>
      <c r="R29" s="72"/>
      <c r="S29" s="72"/>
      <c r="T29" s="72"/>
      <c r="U29" s="72"/>
      <c r="V29" s="72"/>
      <c r="W29" s="72"/>
      <c r="X29" s="72"/>
      <c r="Y29" s="72"/>
      <c r="Z29" s="72"/>
      <c r="AA29" s="72"/>
      <c r="AB29" s="72"/>
      <c r="AC29" s="72"/>
      <c r="AD29" s="72"/>
      <c r="AE29" s="72"/>
      <c r="AF29" s="72"/>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c r="GA29" s="27"/>
      <c r="GB29" s="27"/>
      <c r="GC29" s="27"/>
      <c r="GD29" s="27"/>
      <c r="GE29" s="27"/>
      <c r="GF29" s="27"/>
      <c r="GG29" s="27"/>
      <c r="GH29" s="27"/>
      <c r="GI29" s="27"/>
      <c r="GJ29" s="27"/>
      <c r="GK29" s="27"/>
      <c r="GL29" s="27"/>
      <c r="GM29" s="27"/>
      <c r="GN29" s="27"/>
      <c r="GO29" s="27"/>
      <c r="GP29" s="27"/>
      <c r="GQ29" s="27"/>
      <c r="GR29" s="27"/>
      <c r="GS29" s="27"/>
      <c r="GT29" s="27"/>
      <c r="GU29" s="27"/>
      <c r="GV29" s="27"/>
      <c r="GW29" s="27"/>
      <c r="GX29" s="27"/>
      <c r="GY29" s="27"/>
      <c r="GZ29" s="27"/>
      <c r="HA29" s="27"/>
      <c r="HB29" s="27"/>
      <c r="HC29" s="27"/>
      <c r="HD29" s="27"/>
      <c r="HE29" s="27"/>
      <c r="HF29" s="27"/>
      <c r="HG29" s="27"/>
      <c r="HH29" s="27"/>
      <c r="HI29" s="27"/>
      <c r="HJ29" s="27"/>
      <c r="HK29" s="27"/>
      <c r="HL29" s="27"/>
      <c r="HM29" s="27"/>
      <c r="HN29" s="27"/>
      <c r="HO29" s="27"/>
      <c r="HP29" s="27"/>
      <c r="HQ29" s="27"/>
      <c r="HR29" s="27"/>
      <c r="HS29" s="27"/>
      <c r="HT29" s="27"/>
      <c r="HU29" s="27"/>
      <c r="HV29" s="27"/>
      <c r="HW29" s="27"/>
      <c r="HX29" s="27"/>
      <c r="HY29" s="27"/>
      <c r="HZ29" s="27"/>
      <c r="IA29" s="27"/>
      <c r="IB29" s="27"/>
      <c r="IC29" s="27"/>
      <c r="ID29" s="27"/>
      <c r="IE29" s="27"/>
      <c r="IF29" s="27"/>
      <c r="IG29" s="27"/>
      <c r="IH29" s="27"/>
      <c r="II29" s="27"/>
      <c r="IJ29" s="27"/>
      <c r="IK29" s="27"/>
      <c r="IL29" s="27"/>
      <c r="IM29" s="27"/>
      <c r="IN29" s="27"/>
      <c r="IO29" s="27"/>
      <c r="IP29" s="27"/>
      <c r="IQ29" s="27"/>
      <c r="IR29" s="27"/>
      <c r="IS29" s="27"/>
      <c r="IT29" s="27"/>
      <c r="IU29" s="27"/>
    </row>
    <row r="30" spans="1:255" ht="50.1" customHeight="1" x14ac:dyDescent="0.55000000000000004">
      <c r="A30" s="415"/>
      <c r="B30" s="415"/>
      <c r="C30" s="73" t="s">
        <v>23</v>
      </c>
      <c r="D30" s="1"/>
      <c r="E30" s="1"/>
      <c r="F30" s="67" t="s">
        <v>24</v>
      </c>
      <c r="G30" s="423"/>
      <c r="H30" s="423"/>
      <c r="I30" s="423"/>
      <c r="J30" s="69" t="s">
        <v>20</v>
      </c>
      <c r="K30" s="414"/>
      <c r="L30" s="414"/>
      <c r="M30" s="2"/>
    </row>
    <row r="31" spans="1:255" x14ac:dyDescent="0.4">
      <c r="A31" s="415"/>
      <c r="B31" s="415"/>
      <c r="C31" s="415"/>
      <c r="D31" s="415"/>
      <c r="E31" s="415"/>
      <c r="F31" s="415"/>
      <c r="G31" s="415"/>
      <c r="H31" s="415"/>
      <c r="I31" s="415"/>
      <c r="J31" s="415"/>
      <c r="K31" s="415"/>
      <c r="L31" s="415"/>
      <c r="M31" s="2"/>
      <c r="N31" s="75"/>
      <c r="O31" s="76"/>
      <c r="P31" s="76"/>
      <c r="Q31" s="76"/>
      <c r="R31" s="76"/>
      <c r="S31" s="76"/>
      <c r="T31" s="76"/>
      <c r="U31" s="76"/>
      <c r="V31" s="76"/>
      <c r="W31" s="76"/>
      <c r="X31" s="76"/>
      <c r="Y31" s="76"/>
      <c r="Z31" s="76"/>
      <c r="AA31" s="76"/>
      <c r="AB31" s="76"/>
      <c r="AC31" s="76"/>
      <c r="AD31" s="76"/>
      <c r="AE31" s="76"/>
      <c r="AF31" s="76"/>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c r="EO31" s="75"/>
      <c r="EP31" s="75"/>
      <c r="EQ31" s="75"/>
      <c r="ER31" s="75"/>
      <c r="ES31" s="75"/>
      <c r="ET31" s="75"/>
      <c r="EU31" s="75"/>
      <c r="EV31" s="75"/>
      <c r="EW31" s="75"/>
      <c r="EX31" s="75"/>
      <c r="EY31" s="75"/>
      <c r="EZ31" s="75"/>
      <c r="FA31" s="75"/>
      <c r="FB31" s="75"/>
      <c r="FC31" s="75"/>
      <c r="FD31" s="75"/>
      <c r="FE31" s="75"/>
      <c r="FF31" s="75"/>
      <c r="FG31" s="75"/>
      <c r="FH31" s="75"/>
      <c r="FI31" s="75"/>
      <c r="FJ31" s="75"/>
      <c r="FK31" s="75"/>
      <c r="FL31" s="75"/>
      <c r="FM31" s="75"/>
      <c r="FN31" s="75"/>
      <c r="FO31" s="75"/>
      <c r="FP31" s="75"/>
      <c r="FQ31" s="75"/>
      <c r="FR31" s="75"/>
      <c r="FS31" s="75"/>
      <c r="FT31" s="75"/>
      <c r="FU31" s="75"/>
      <c r="FV31" s="75"/>
      <c r="FW31" s="75"/>
      <c r="FX31" s="75"/>
      <c r="FY31" s="75"/>
      <c r="FZ31" s="75"/>
      <c r="GA31" s="75"/>
      <c r="GB31" s="75"/>
      <c r="GC31" s="75"/>
      <c r="GD31" s="75"/>
      <c r="GE31" s="75"/>
      <c r="GF31" s="75"/>
      <c r="GG31" s="75"/>
      <c r="GH31" s="75"/>
      <c r="GI31" s="75"/>
      <c r="GJ31" s="75"/>
      <c r="GK31" s="75"/>
      <c r="GL31" s="75"/>
      <c r="GM31" s="75"/>
      <c r="GN31" s="75"/>
      <c r="GO31" s="75"/>
      <c r="GP31" s="75"/>
      <c r="GQ31" s="75"/>
      <c r="GR31" s="75"/>
      <c r="GS31" s="75"/>
      <c r="GT31" s="75"/>
      <c r="GU31" s="75"/>
      <c r="GV31" s="75"/>
      <c r="GW31" s="75"/>
      <c r="GX31" s="75"/>
      <c r="GY31" s="75"/>
      <c r="GZ31" s="75"/>
      <c r="HA31" s="75"/>
      <c r="HB31" s="75"/>
      <c r="HC31" s="75"/>
      <c r="HD31" s="75"/>
      <c r="HE31" s="75"/>
      <c r="HF31" s="75"/>
      <c r="HG31" s="75"/>
      <c r="HH31" s="75"/>
      <c r="HI31" s="75"/>
      <c r="HJ31" s="75"/>
      <c r="HK31" s="75"/>
      <c r="HL31" s="75"/>
      <c r="HM31" s="75"/>
      <c r="HN31" s="75"/>
      <c r="HO31" s="75"/>
      <c r="HP31" s="75"/>
      <c r="HQ31" s="75"/>
      <c r="HR31" s="75"/>
      <c r="HS31" s="75"/>
      <c r="HT31" s="75"/>
      <c r="HU31" s="75"/>
      <c r="HV31" s="75"/>
      <c r="HW31" s="75"/>
      <c r="HX31" s="75"/>
      <c r="HY31" s="75"/>
      <c r="HZ31" s="75"/>
      <c r="IA31" s="75"/>
      <c r="IB31" s="75"/>
      <c r="IC31" s="75"/>
      <c r="ID31" s="75"/>
      <c r="IE31" s="75"/>
      <c r="IF31" s="75"/>
      <c r="IG31" s="75"/>
      <c r="IH31" s="75"/>
      <c r="II31" s="75"/>
      <c r="IJ31" s="75"/>
      <c r="IK31" s="75"/>
      <c r="IL31" s="75"/>
      <c r="IM31" s="75"/>
      <c r="IN31" s="75"/>
      <c r="IO31" s="75"/>
      <c r="IP31" s="75"/>
      <c r="IQ31" s="75"/>
      <c r="IR31" s="75"/>
      <c r="IS31" s="75"/>
      <c r="IT31" s="75"/>
      <c r="IU31" s="75"/>
    </row>
    <row r="32" spans="1:255" s="28" customFormat="1" ht="30.6" x14ac:dyDescent="0.55000000000000004">
      <c r="A32" s="70"/>
      <c r="B32" s="70"/>
      <c r="C32" s="70"/>
      <c r="D32" s="70"/>
      <c r="E32" s="70"/>
      <c r="F32" s="5"/>
      <c r="G32" s="70"/>
      <c r="H32" s="70"/>
      <c r="I32" s="70"/>
      <c r="J32" s="70"/>
      <c r="K32" s="70"/>
      <c r="L32" s="70"/>
      <c r="M32" s="77"/>
      <c r="N32" s="27"/>
      <c r="O32" s="72"/>
      <c r="P32" s="72"/>
      <c r="Q32" s="72"/>
      <c r="R32" s="72"/>
      <c r="S32" s="72"/>
      <c r="T32" s="72"/>
      <c r="U32" s="72"/>
      <c r="V32" s="72"/>
      <c r="W32" s="72"/>
      <c r="X32" s="72"/>
      <c r="Y32" s="72"/>
      <c r="Z32" s="72"/>
      <c r="AA32" s="72"/>
      <c r="AB32" s="72"/>
      <c r="AC32" s="72"/>
      <c r="AD32" s="72"/>
      <c r="AE32" s="72"/>
      <c r="AF32" s="72"/>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c r="FM32" s="27"/>
      <c r="FN32" s="27"/>
      <c r="FO32" s="27"/>
      <c r="FP32" s="27"/>
      <c r="FQ32" s="27"/>
      <c r="FR32" s="27"/>
      <c r="FS32" s="27"/>
      <c r="FT32" s="27"/>
      <c r="FU32" s="27"/>
      <c r="FV32" s="27"/>
      <c r="FW32" s="27"/>
      <c r="FX32" s="27"/>
      <c r="FY32" s="27"/>
      <c r="FZ32" s="27"/>
      <c r="GA32" s="27"/>
      <c r="GB32" s="27"/>
      <c r="GC32" s="27"/>
      <c r="GD32" s="27"/>
      <c r="GE32" s="27"/>
      <c r="GF32" s="27"/>
      <c r="GG32" s="27"/>
      <c r="GH32" s="27"/>
      <c r="GI32" s="27"/>
      <c r="GJ32" s="27"/>
      <c r="GK32" s="27"/>
      <c r="GL32" s="27"/>
      <c r="GM32" s="27"/>
      <c r="GN32" s="27"/>
      <c r="GO32" s="27"/>
      <c r="GP32" s="27"/>
      <c r="GQ32" s="27"/>
      <c r="GR32" s="27"/>
      <c r="GS32" s="27"/>
      <c r="GT32" s="27"/>
      <c r="GU32" s="27"/>
      <c r="GV32" s="27"/>
      <c r="GW32" s="27"/>
      <c r="GX32" s="27"/>
      <c r="GY32" s="27"/>
      <c r="GZ32" s="27"/>
      <c r="HA32" s="27"/>
      <c r="HB32" s="27"/>
      <c r="HC32" s="27"/>
      <c r="HD32" s="27"/>
      <c r="HE32" s="27"/>
      <c r="HF32" s="27"/>
      <c r="HG32" s="27"/>
      <c r="HH32" s="27"/>
      <c r="HI32" s="27"/>
      <c r="HJ32" s="27"/>
      <c r="HK32" s="27"/>
      <c r="HL32" s="27"/>
      <c r="HM32" s="27"/>
      <c r="HN32" s="27"/>
      <c r="HO32" s="27"/>
      <c r="HP32" s="27"/>
      <c r="HQ32" s="27"/>
      <c r="HR32" s="27"/>
      <c r="HS32" s="27"/>
      <c r="HT32" s="27"/>
      <c r="HU32" s="27"/>
      <c r="HV32" s="27"/>
      <c r="HW32" s="27"/>
      <c r="HX32" s="27"/>
      <c r="HY32" s="27"/>
      <c r="HZ32" s="27"/>
      <c r="IA32" s="27"/>
      <c r="IB32" s="27"/>
      <c r="IC32" s="27"/>
      <c r="ID32" s="27"/>
      <c r="IE32" s="27"/>
      <c r="IF32" s="27"/>
      <c r="IG32" s="27"/>
      <c r="IH32" s="27"/>
      <c r="II32" s="27"/>
      <c r="IJ32" s="27"/>
      <c r="IK32" s="27"/>
      <c r="IL32" s="27"/>
      <c r="IM32" s="27"/>
      <c r="IN32" s="27"/>
      <c r="IO32" s="27"/>
      <c r="IP32" s="27"/>
      <c r="IQ32" s="27"/>
      <c r="IR32" s="27"/>
      <c r="IS32" s="27"/>
      <c r="IT32" s="27"/>
      <c r="IU32" s="27"/>
    </row>
    <row r="33" spans="1:255" x14ac:dyDescent="0.4">
      <c r="A33" s="6"/>
      <c r="B33" s="78"/>
      <c r="C33" s="78"/>
      <c r="D33" s="78"/>
      <c r="E33" s="78"/>
      <c r="F33" s="78"/>
      <c r="G33" s="78"/>
      <c r="H33" s="78"/>
      <c r="I33" s="78"/>
      <c r="J33" s="78"/>
      <c r="K33" s="78"/>
      <c r="L33" s="78"/>
      <c r="M33" s="79"/>
      <c r="N33" s="75"/>
      <c r="O33" s="76"/>
      <c r="P33" s="76"/>
      <c r="Q33" s="76"/>
      <c r="R33" s="76"/>
      <c r="S33" s="76"/>
      <c r="T33" s="76"/>
      <c r="U33" s="76"/>
      <c r="V33" s="76"/>
      <c r="W33" s="76"/>
      <c r="X33" s="76"/>
      <c r="Y33" s="76"/>
      <c r="Z33" s="76"/>
      <c r="AA33" s="76"/>
      <c r="AB33" s="76"/>
      <c r="AC33" s="76"/>
      <c r="AD33" s="76"/>
      <c r="AE33" s="76"/>
      <c r="AF33" s="76"/>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c r="BT33" s="75"/>
      <c r="BU33" s="75"/>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c r="EO33" s="75"/>
      <c r="EP33" s="75"/>
      <c r="EQ33" s="75"/>
      <c r="ER33" s="75"/>
      <c r="ES33" s="75"/>
      <c r="ET33" s="75"/>
      <c r="EU33" s="75"/>
      <c r="EV33" s="75"/>
      <c r="EW33" s="75"/>
      <c r="EX33" s="75"/>
      <c r="EY33" s="75"/>
      <c r="EZ33" s="75"/>
      <c r="FA33" s="75"/>
      <c r="FB33" s="75"/>
      <c r="FC33" s="75"/>
      <c r="FD33" s="75"/>
      <c r="FE33" s="75"/>
      <c r="FF33" s="75"/>
      <c r="FG33" s="75"/>
      <c r="FH33" s="75"/>
      <c r="FI33" s="75"/>
      <c r="FJ33" s="75"/>
      <c r="FK33" s="75"/>
      <c r="FL33" s="75"/>
      <c r="FM33" s="75"/>
      <c r="FN33" s="75"/>
      <c r="FO33" s="75"/>
      <c r="FP33" s="75"/>
      <c r="FQ33" s="75"/>
      <c r="FR33" s="75"/>
      <c r="FS33" s="75"/>
      <c r="FT33" s="75"/>
      <c r="FU33" s="75"/>
      <c r="FV33" s="75"/>
      <c r="FW33" s="75"/>
      <c r="FX33" s="75"/>
      <c r="FY33" s="75"/>
      <c r="FZ33" s="75"/>
      <c r="GA33" s="75"/>
      <c r="GB33" s="75"/>
      <c r="GC33" s="75"/>
      <c r="GD33" s="75"/>
      <c r="GE33" s="75"/>
      <c r="GF33" s="75"/>
      <c r="GG33" s="75"/>
      <c r="GH33" s="75"/>
      <c r="GI33" s="75"/>
      <c r="GJ33" s="75"/>
      <c r="GK33" s="75"/>
      <c r="GL33" s="75"/>
      <c r="GM33" s="75"/>
      <c r="GN33" s="75"/>
      <c r="GO33" s="75"/>
      <c r="GP33" s="75"/>
      <c r="GQ33" s="75"/>
      <c r="GR33" s="75"/>
      <c r="GS33" s="75"/>
      <c r="GT33" s="75"/>
      <c r="GU33" s="75"/>
      <c r="GV33" s="75"/>
      <c r="GW33" s="75"/>
      <c r="GX33" s="75"/>
      <c r="GY33" s="75"/>
      <c r="GZ33" s="75"/>
      <c r="HA33" s="75"/>
      <c r="HB33" s="75"/>
      <c r="HC33" s="75"/>
      <c r="HD33" s="75"/>
      <c r="HE33" s="75"/>
      <c r="HF33" s="75"/>
      <c r="HG33" s="75"/>
      <c r="HH33" s="75"/>
      <c r="HI33" s="75"/>
      <c r="HJ33" s="75"/>
      <c r="HK33" s="75"/>
      <c r="HL33" s="75"/>
      <c r="HM33" s="75"/>
      <c r="HN33" s="75"/>
      <c r="HO33" s="75"/>
      <c r="HP33" s="75"/>
      <c r="HQ33" s="75"/>
      <c r="HR33" s="75"/>
      <c r="HS33" s="75"/>
      <c r="HT33" s="75"/>
      <c r="HU33" s="75"/>
      <c r="HV33" s="75"/>
      <c r="HW33" s="75"/>
      <c r="HX33" s="75"/>
      <c r="HY33" s="75"/>
      <c r="HZ33" s="75"/>
      <c r="IA33" s="75"/>
      <c r="IB33" s="75"/>
      <c r="IC33" s="75"/>
      <c r="ID33" s="75"/>
      <c r="IE33" s="75"/>
      <c r="IF33" s="75"/>
      <c r="IG33" s="75"/>
      <c r="IH33" s="75"/>
      <c r="II33" s="75"/>
      <c r="IJ33" s="75"/>
      <c r="IK33" s="75"/>
      <c r="IL33" s="75"/>
      <c r="IM33" s="75"/>
      <c r="IN33" s="75"/>
      <c r="IO33" s="75"/>
      <c r="IP33" s="75"/>
      <c r="IQ33" s="75"/>
      <c r="IR33" s="75"/>
      <c r="IS33" s="75"/>
      <c r="IT33" s="75"/>
      <c r="IU33" s="75"/>
    </row>
    <row r="34" spans="1:255" x14ac:dyDescent="0.4">
      <c r="N34" s="3"/>
      <c r="O34" s="4"/>
      <c r="P34" s="4"/>
      <c r="Q34" s="4"/>
      <c r="R34" s="4"/>
      <c r="S34" s="4"/>
      <c r="T34" s="4"/>
      <c r="U34" s="4"/>
      <c r="V34" s="4"/>
      <c r="W34" s="4"/>
      <c r="X34" s="4"/>
      <c r="Y34" s="4"/>
      <c r="Z34" s="4"/>
      <c r="AA34" s="4"/>
      <c r="AB34" s="4"/>
      <c r="AC34" s="4"/>
      <c r="AD34" s="4"/>
      <c r="AE34" s="4"/>
      <c r="AF34" s="4"/>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row>
    <row r="35" spans="1:255" x14ac:dyDescent="0.4">
      <c r="N35" s="3"/>
      <c r="O35" s="4"/>
      <c r="P35" s="4"/>
      <c r="Q35" s="4"/>
      <c r="R35" s="4"/>
      <c r="S35" s="4"/>
      <c r="T35" s="4"/>
      <c r="U35" s="4"/>
      <c r="V35" s="4"/>
      <c r="W35" s="4"/>
      <c r="X35" s="4"/>
      <c r="Y35" s="4"/>
      <c r="Z35" s="4"/>
      <c r="AA35" s="4"/>
      <c r="AB35" s="4"/>
      <c r="AC35" s="4"/>
      <c r="AD35" s="4"/>
      <c r="AE35" s="4"/>
      <c r="AF35" s="4"/>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row>
    <row r="36" spans="1:255" ht="30" x14ac:dyDescent="0.5">
      <c r="J36" s="82"/>
      <c r="K36" s="82"/>
      <c r="N36" s="3"/>
      <c r="O36" s="4"/>
      <c r="P36" s="4"/>
      <c r="Q36" s="4"/>
      <c r="R36" s="4"/>
      <c r="S36" s="4"/>
      <c r="T36" s="4"/>
      <c r="U36" s="4"/>
      <c r="V36" s="4"/>
      <c r="W36" s="4"/>
      <c r="X36" s="4"/>
      <c r="Y36" s="4"/>
      <c r="Z36" s="4"/>
      <c r="AA36" s="4"/>
      <c r="AB36" s="4"/>
      <c r="AC36" s="4"/>
      <c r="AD36" s="4"/>
      <c r="AE36" s="4"/>
      <c r="AF36" s="4"/>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row>
    <row r="37" spans="1:255" ht="30" x14ac:dyDescent="0.5">
      <c r="J37" s="82"/>
      <c r="K37" s="82"/>
      <c r="N37" s="3"/>
      <c r="O37" s="4"/>
      <c r="P37" s="4"/>
      <c r="Q37" s="4"/>
      <c r="R37" s="4"/>
      <c r="S37" s="4"/>
      <c r="T37" s="4"/>
      <c r="U37" s="4"/>
      <c r="V37" s="4"/>
      <c r="W37" s="4"/>
      <c r="X37" s="4"/>
      <c r="Y37" s="4"/>
      <c r="Z37" s="4"/>
      <c r="AA37" s="4"/>
      <c r="AB37" s="4"/>
      <c r="AC37" s="4"/>
      <c r="AD37" s="4"/>
      <c r="AE37" s="4"/>
      <c r="AF37" s="4"/>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row>
    <row r="38" spans="1:255" ht="30" x14ac:dyDescent="0.5">
      <c r="J38" s="82"/>
      <c r="K38" s="82"/>
      <c r="N38" s="3"/>
      <c r="O38" s="4"/>
      <c r="P38" s="4"/>
      <c r="Q38" s="4"/>
      <c r="R38" s="4"/>
      <c r="S38" s="4"/>
      <c r="T38" s="4"/>
      <c r="U38" s="4"/>
      <c r="V38" s="4"/>
      <c r="W38" s="4"/>
      <c r="X38" s="4"/>
      <c r="Y38" s="4"/>
      <c r="Z38" s="4"/>
      <c r="AA38" s="4"/>
      <c r="AB38" s="4"/>
      <c r="AC38" s="4"/>
      <c r="AD38" s="4"/>
      <c r="AE38" s="4"/>
      <c r="AF38" s="4"/>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row>
    <row r="39" spans="1:255" ht="30" x14ac:dyDescent="0.5">
      <c r="J39" s="82"/>
      <c r="K39" s="82"/>
      <c r="N39" s="3"/>
      <c r="O39" s="4"/>
      <c r="P39" s="4"/>
      <c r="Q39" s="4"/>
      <c r="R39" s="4"/>
      <c r="S39" s="4"/>
      <c r="T39" s="4"/>
      <c r="U39" s="4"/>
      <c r="V39" s="4"/>
      <c r="W39" s="4"/>
      <c r="X39" s="4"/>
      <c r="Y39" s="4"/>
      <c r="Z39" s="4"/>
      <c r="AA39" s="4"/>
      <c r="AB39" s="4"/>
      <c r="AC39" s="4"/>
      <c r="AD39" s="4"/>
      <c r="AE39" s="4"/>
      <c r="AF39" s="4"/>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row>
    <row r="40" spans="1:255" ht="30" x14ac:dyDescent="0.5">
      <c r="J40" s="82"/>
      <c r="K40" s="82"/>
      <c r="N40" s="3"/>
      <c r="O40" s="4"/>
      <c r="P40" s="4"/>
      <c r="Q40" s="4"/>
      <c r="R40" s="4"/>
      <c r="S40" s="4"/>
      <c r="T40" s="4"/>
      <c r="U40" s="4"/>
      <c r="V40" s="4"/>
      <c r="W40" s="4"/>
      <c r="X40" s="4"/>
      <c r="Y40" s="4"/>
      <c r="Z40" s="4"/>
      <c r="AA40" s="4"/>
      <c r="AB40" s="4"/>
      <c r="AC40" s="4"/>
      <c r="AD40" s="4"/>
      <c r="AE40" s="4"/>
      <c r="AF40" s="4"/>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row>
    <row r="41" spans="1:255" ht="30" x14ac:dyDescent="0.5">
      <c r="J41" s="82"/>
      <c r="K41" s="82"/>
      <c r="N41" s="3"/>
      <c r="O41" s="4"/>
      <c r="P41" s="4"/>
      <c r="Q41" s="4"/>
      <c r="R41" s="4"/>
      <c r="S41" s="4"/>
      <c r="T41" s="4"/>
      <c r="U41" s="4"/>
      <c r="V41" s="4"/>
      <c r="W41" s="4"/>
      <c r="X41" s="4"/>
      <c r="Y41" s="4"/>
      <c r="Z41" s="4"/>
      <c r="AA41" s="4"/>
      <c r="AB41" s="4"/>
      <c r="AC41" s="4"/>
      <c r="AD41" s="4"/>
      <c r="AE41" s="4"/>
      <c r="AF41" s="4"/>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row>
    <row r="42" spans="1:255" ht="30" x14ac:dyDescent="0.5">
      <c r="J42" s="82"/>
      <c r="K42" s="82"/>
      <c r="N42" s="3"/>
      <c r="O42" s="4"/>
      <c r="P42" s="4"/>
      <c r="Q42" s="4"/>
      <c r="R42" s="4"/>
      <c r="S42" s="4"/>
      <c r="T42" s="4"/>
      <c r="U42" s="4"/>
      <c r="V42" s="4"/>
      <c r="W42" s="4"/>
      <c r="X42" s="4"/>
      <c r="Y42" s="4"/>
      <c r="Z42" s="4"/>
      <c r="AA42" s="4"/>
      <c r="AB42" s="4"/>
      <c r="AC42" s="4"/>
      <c r="AD42" s="4"/>
      <c r="AE42" s="4"/>
      <c r="AF42" s="4"/>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row>
    <row r="43" spans="1:255" ht="30" x14ac:dyDescent="0.5">
      <c r="J43" s="82"/>
      <c r="K43" s="82"/>
      <c r="N43" s="83"/>
      <c r="O43" s="84"/>
      <c r="P43" s="84"/>
      <c r="Q43" s="84"/>
      <c r="R43" s="84"/>
      <c r="S43" s="84"/>
      <c r="T43" s="84"/>
    </row>
    <row r="44" spans="1:255" ht="30" x14ac:dyDescent="0.5">
      <c r="J44" s="82"/>
      <c r="K44" s="82"/>
      <c r="N44" s="83"/>
      <c r="O44" s="84"/>
      <c r="P44" s="84"/>
      <c r="Q44" s="84"/>
      <c r="R44" s="84"/>
      <c r="S44" s="84"/>
      <c r="T44" s="84"/>
    </row>
    <row r="45" spans="1:255" ht="30" x14ac:dyDescent="0.5">
      <c r="J45" s="82"/>
      <c r="K45" s="82"/>
      <c r="N45" s="83"/>
      <c r="O45" s="84"/>
      <c r="P45" s="84"/>
      <c r="Q45" s="84"/>
      <c r="R45" s="84"/>
      <c r="S45" s="84"/>
      <c r="T45" s="84"/>
    </row>
    <row r="46" spans="1:255" ht="30" x14ac:dyDescent="0.5">
      <c r="J46" s="82"/>
      <c r="K46" s="82"/>
      <c r="N46" s="83"/>
      <c r="O46" s="84"/>
      <c r="P46" s="84"/>
      <c r="Q46" s="84"/>
      <c r="R46" s="84"/>
      <c r="S46" s="84"/>
      <c r="T46" s="84"/>
    </row>
    <row r="47" spans="1:255" ht="30" x14ac:dyDescent="0.5">
      <c r="J47" s="82"/>
      <c r="K47" s="82"/>
      <c r="N47" s="83"/>
      <c r="O47" s="84"/>
      <c r="P47" s="84"/>
      <c r="Q47" s="84"/>
      <c r="R47" s="84"/>
      <c r="S47" s="84"/>
      <c r="T47" s="84"/>
    </row>
    <row r="48" spans="1:255" ht="30" x14ac:dyDescent="0.5">
      <c r="J48" s="82"/>
      <c r="K48" s="82"/>
      <c r="N48" s="83"/>
      <c r="O48" s="84"/>
      <c r="P48" s="84"/>
      <c r="Q48" s="84"/>
      <c r="R48" s="84"/>
      <c r="S48" s="84"/>
      <c r="T48" s="84"/>
    </row>
    <row r="49" spans="10:20" ht="30" x14ac:dyDescent="0.5">
      <c r="J49" s="82"/>
      <c r="K49" s="82"/>
      <c r="N49" s="83"/>
      <c r="O49" s="84"/>
      <c r="P49" s="84"/>
      <c r="Q49" s="84"/>
      <c r="R49" s="84"/>
      <c r="S49" s="84"/>
      <c r="T49" s="84"/>
    </row>
    <row r="50" spans="10:20" ht="30" x14ac:dyDescent="0.5">
      <c r="J50" s="82"/>
      <c r="K50" s="82"/>
      <c r="N50" s="83"/>
      <c r="O50" s="84"/>
      <c r="P50" s="84"/>
      <c r="Q50" s="84"/>
      <c r="R50" s="84"/>
      <c r="S50" s="84"/>
      <c r="T50" s="84"/>
    </row>
    <row r="51" spans="10:20" ht="30" x14ac:dyDescent="0.5">
      <c r="J51" s="82"/>
      <c r="K51" s="82"/>
      <c r="N51" s="83"/>
      <c r="O51" s="84"/>
      <c r="P51" s="84"/>
      <c r="Q51" s="84"/>
      <c r="R51" s="84"/>
      <c r="S51" s="84"/>
      <c r="T51" s="84"/>
    </row>
    <row r="52" spans="10:20" ht="30" x14ac:dyDescent="0.5">
      <c r="J52" s="82"/>
      <c r="K52" s="82"/>
      <c r="N52" s="83"/>
      <c r="O52" s="84"/>
      <c r="P52" s="84"/>
      <c r="Q52" s="84"/>
      <c r="R52" s="84"/>
      <c r="S52" s="84"/>
      <c r="T52" s="84"/>
    </row>
    <row r="53" spans="10:20" ht="30" x14ac:dyDescent="0.5">
      <c r="J53" s="82"/>
      <c r="K53" s="82"/>
      <c r="N53" s="83"/>
      <c r="O53" s="84"/>
      <c r="P53" s="84"/>
      <c r="Q53" s="84"/>
      <c r="R53" s="84"/>
      <c r="S53" s="84"/>
      <c r="T53" s="84"/>
    </row>
    <row r="54" spans="10:20" ht="30" x14ac:dyDescent="0.5">
      <c r="J54" s="82"/>
      <c r="K54" s="82"/>
      <c r="N54" s="83"/>
      <c r="O54" s="84"/>
      <c r="P54" s="84"/>
      <c r="Q54" s="84"/>
      <c r="R54" s="84"/>
      <c r="S54" s="84"/>
      <c r="T54" s="84"/>
    </row>
    <row r="55" spans="10:20" ht="30" x14ac:dyDescent="0.5">
      <c r="J55" s="82"/>
      <c r="K55" s="82"/>
      <c r="N55" s="83"/>
      <c r="O55" s="84"/>
      <c r="P55" s="84"/>
      <c r="Q55" s="84"/>
      <c r="R55" s="84"/>
      <c r="S55" s="84"/>
      <c r="T55" s="84"/>
    </row>
    <row r="56" spans="10:20" ht="30" x14ac:dyDescent="0.5">
      <c r="J56" s="82"/>
      <c r="K56" s="82"/>
      <c r="N56" s="83"/>
      <c r="O56" s="84"/>
      <c r="P56" s="84"/>
      <c r="Q56" s="84"/>
      <c r="R56" s="84"/>
      <c r="S56" s="84"/>
      <c r="T56" s="84"/>
    </row>
    <row r="57" spans="10:20" ht="30" x14ac:dyDescent="0.5">
      <c r="J57" s="82"/>
      <c r="K57" s="82"/>
      <c r="N57" s="83"/>
      <c r="O57" s="84"/>
      <c r="P57" s="84"/>
      <c r="Q57" s="84"/>
      <c r="R57" s="84"/>
      <c r="S57" s="84"/>
      <c r="T57" s="84"/>
    </row>
    <row r="58" spans="10:20" ht="30" x14ac:dyDescent="0.5">
      <c r="J58" s="82"/>
      <c r="K58" s="82"/>
      <c r="N58" s="83"/>
      <c r="O58" s="84"/>
      <c r="P58" s="84"/>
      <c r="Q58" s="84"/>
      <c r="R58" s="84"/>
      <c r="S58" s="84"/>
      <c r="T58" s="84"/>
    </row>
    <row r="59" spans="10:20" ht="30" x14ac:dyDescent="0.5">
      <c r="J59" s="82"/>
      <c r="K59" s="82"/>
      <c r="N59" s="83"/>
      <c r="O59" s="84"/>
      <c r="P59" s="84"/>
      <c r="Q59" s="84"/>
      <c r="R59" s="84"/>
      <c r="S59" s="84"/>
      <c r="T59" s="84"/>
    </row>
    <row r="60" spans="10:20" ht="30" x14ac:dyDescent="0.5">
      <c r="J60" s="82"/>
      <c r="K60" s="82"/>
      <c r="N60" s="83"/>
      <c r="O60" s="84"/>
      <c r="P60" s="84"/>
      <c r="Q60" s="84"/>
      <c r="R60" s="84"/>
      <c r="S60" s="84"/>
      <c r="T60" s="84"/>
    </row>
    <row r="61" spans="10:20" ht="30" x14ac:dyDescent="0.5">
      <c r="J61" s="82"/>
      <c r="K61" s="82"/>
      <c r="N61" s="83"/>
      <c r="O61" s="84"/>
      <c r="P61" s="84"/>
      <c r="Q61" s="84"/>
      <c r="R61" s="84"/>
      <c r="S61" s="84"/>
      <c r="T61" s="84"/>
    </row>
    <row r="62" spans="10:20" ht="30" x14ac:dyDescent="0.5">
      <c r="J62" s="82"/>
      <c r="K62" s="82"/>
      <c r="N62" s="83"/>
      <c r="O62" s="84"/>
      <c r="P62" s="84"/>
      <c r="Q62" s="84"/>
      <c r="R62" s="84"/>
      <c r="S62" s="84"/>
      <c r="T62" s="84"/>
    </row>
    <row r="63" spans="10:20" ht="30" x14ac:dyDescent="0.5">
      <c r="J63" s="82"/>
      <c r="K63" s="82"/>
      <c r="N63" s="83"/>
      <c r="O63" s="84"/>
      <c r="P63" s="84"/>
      <c r="Q63" s="84"/>
      <c r="R63" s="84"/>
      <c r="S63" s="84"/>
      <c r="T63" s="84"/>
    </row>
    <row r="64" spans="10:20" ht="30" x14ac:dyDescent="0.5">
      <c r="J64" s="82"/>
      <c r="K64" s="82"/>
      <c r="N64" s="83"/>
      <c r="O64" s="84"/>
      <c r="P64" s="84"/>
      <c r="Q64" s="84"/>
      <c r="R64" s="84"/>
      <c r="S64" s="84"/>
      <c r="T64" s="84"/>
    </row>
    <row r="65" spans="10:20" ht="30" x14ac:dyDescent="0.5">
      <c r="J65" s="82"/>
      <c r="K65" s="82"/>
      <c r="N65" s="83"/>
      <c r="O65" s="84"/>
      <c r="P65" s="84"/>
      <c r="Q65" s="84"/>
      <c r="R65" s="84"/>
      <c r="S65" s="84"/>
      <c r="T65" s="84"/>
    </row>
    <row r="66" spans="10:20" ht="30" x14ac:dyDescent="0.5">
      <c r="J66" s="82"/>
      <c r="K66" s="82"/>
      <c r="N66" s="83"/>
      <c r="O66" s="84"/>
      <c r="P66" s="84"/>
      <c r="Q66" s="84"/>
      <c r="R66" s="84"/>
      <c r="S66" s="84"/>
      <c r="T66" s="84"/>
    </row>
    <row r="67" spans="10:20" ht="30" x14ac:dyDescent="0.5">
      <c r="J67" s="82"/>
      <c r="K67" s="82"/>
      <c r="N67" s="83"/>
      <c r="O67" s="84"/>
      <c r="P67" s="84"/>
      <c r="Q67" s="84"/>
      <c r="R67" s="84"/>
      <c r="S67" s="84"/>
      <c r="T67" s="84"/>
    </row>
    <row r="68" spans="10:20" ht="30" x14ac:dyDescent="0.5">
      <c r="J68" s="82"/>
      <c r="K68" s="82"/>
      <c r="N68" s="83"/>
      <c r="O68" s="84"/>
      <c r="P68" s="84"/>
      <c r="Q68" s="84"/>
      <c r="R68" s="84"/>
      <c r="S68" s="84"/>
      <c r="T68" s="84"/>
    </row>
    <row r="69" spans="10:20" ht="30" x14ac:dyDescent="0.5">
      <c r="J69" s="82"/>
      <c r="K69" s="82"/>
      <c r="N69" s="83"/>
      <c r="O69" s="84"/>
      <c r="P69" s="84"/>
      <c r="Q69" s="84"/>
      <c r="R69" s="84"/>
      <c r="S69" s="84"/>
      <c r="T69" s="84"/>
    </row>
    <row r="70" spans="10:20" ht="30" x14ac:dyDescent="0.5">
      <c r="J70" s="82"/>
      <c r="K70" s="82"/>
      <c r="N70" s="83"/>
      <c r="O70" s="84"/>
      <c r="P70" s="84"/>
      <c r="Q70" s="84"/>
      <c r="R70" s="84"/>
      <c r="S70" s="84"/>
      <c r="T70" s="84"/>
    </row>
    <row r="71" spans="10:20" ht="30" x14ac:dyDescent="0.5">
      <c r="J71" s="82"/>
      <c r="K71" s="82"/>
      <c r="N71" s="83"/>
      <c r="O71" s="84"/>
      <c r="P71" s="84"/>
      <c r="Q71" s="84"/>
      <c r="R71" s="84"/>
      <c r="S71" s="84"/>
      <c r="T71" s="84"/>
    </row>
    <row r="72" spans="10:20" ht="30" x14ac:dyDescent="0.5">
      <c r="J72" s="82"/>
      <c r="K72" s="82"/>
      <c r="N72" s="83"/>
      <c r="O72" s="84"/>
      <c r="P72" s="84"/>
      <c r="Q72" s="84"/>
      <c r="R72" s="84"/>
      <c r="S72" s="84"/>
      <c r="T72" s="84"/>
    </row>
    <row r="73" spans="10:20" ht="30" x14ac:dyDescent="0.5">
      <c r="J73" s="82"/>
      <c r="K73" s="82"/>
      <c r="N73" s="83"/>
      <c r="O73" s="84"/>
      <c r="P73" s="84"/>
      <c r="Q73" s="84"/>
      <c r="R73" s="84"/>
      <c r="S73" s="84"/>
      <c r="T73" s="84"/>
    </row>
    <row r="74" spans="10:20" ht="30" x14ac:dyDescent="0.5">
      <c r="J74" s="82"/>
      <c r="K74" s="82"/>
      <c r="N74" s="83"/>
      <c r="O74" s="84"/>
      <c r="P74" s="84"/>
      <c r="Q74" s="84"/>
      <c r="R74" s="84"/>
      <c r="S74" s="84"/>
      <c r="T74" s="84"/>
    </row>
    <row r="75" spans="10:20" ht="30" x14ac:dyDescent="0.5">
      <c r="J75" s="82"/>
      <c r="K75" s="82"/>
      <c r="N75" s="83"/>
      <c r="O75" s="84"/>
      <c r="P75" s="84"/>
      <c r="Q75" s="84"/>
      <c r="R75" s="84"/>
      <c r="S75" s="84"/>
      <c r="T75" s="84"/>
    </row>
    <row r="76" spans="10:20" ht="30" x14ac:dyDescent="0.5">
      <c r="J76" s="82"/>
      <c r="K76" s="82"/>
      <c r="N76" s="83"/>
      <c r="O76" s="84"/>
      <c r="P76" s="84"/>
      <c r="Q76" s="84"/>
      <c r="R76" s="84"/>
      <c r="S76" s="84"/>
      <c r="T76" s="84"/>
    </row>
    <row r="77" spans="10:20" ht="30" x14ac:dyDescent="0.5">
      <c r="J77" s="82"/>
      <c r="K77" s="82"/>
      <c r="N77" s="83"/>
      <c r="O77" s="84"/>
      <c r="P77" s="84"/>
      <c r="Q77" s="84"/>
      <c r="R77" s="84"/>
      <c r="S77" s="84"/>
      <c r="T77" s="84"/>
    </row>
    <row r="78" spans="10:20" ht="30" x14ac:dyDescent="0.5">
      <c r="J78" s="82"/>
      <c r="K78" s="82"/>
      <c r="N78" s="83"/>
      <c r="O78" s="84"/>
      <c r="P78" s="84"/>
      <c r="Q78" s="84"/>
      <c r="R78" s="84"/>
      <c r="S78" s="84"/>
      <c r="T78" s="84"/>
    </row>
    <row r="79" spans="10:20" ht="30" x14ac:dyDescent="0.5">
      <c r="J79" s="82"/>
      <c r="K79" s="82"/>
      <c r="N79" s="83"/>
      <c r="O79" s="84"/>
      <c r="P79" s="84"/>
      <c r="Q79" s="84"/>
      <c r="R79" s="84"/>
      <c r="S79" s="84"/>
      <c r="T79" s="84"/>
    </row>
    <row r="80" spans="10:20" ht="30" x14ac:dyDescent="0.5">
      <c r="J80" s="82"/>
      <c r="K80" s="82"/>
      <c r="N80" s="83"/>
      <c r="O80" s="84"/>
      <c r="P80" s="84"/>
      <c r="Q80" s="84"/>
      <c r="R80" s="84"/>
      <c r="S80" s="84"/>
      <c r="T80" s="84"/>
    </row>
    <row r="81" spans="10:20" ht="30" x14ac:dyDescent="0.5">
      <c r="J81" s="82"/>
      <c r="K81" s="82"/>
      <c r="N81" s="83"/>
      <c r="O81" s="84"/>
      <c r="P81" s="84"/>
      <c r="Q81" s="84"/>
      <c r="R81" s="84"/>
      <c r="S81" s="84"/>
      <c r="T81" s="84"/>
    </row>
    <row r="82" spans="10:20" ht="30" x14ac:dyDescent="0.5">
      <c r="J82" s="82"/>
      <c r="K82" s="82"/>
      <c r="N82" s="83"/>
      <c r="O82" s="84"/>
      <c r="P82" s="84"/>
      <c r="Q82" s="84"/>
      <c r="R82" s="84"/>
      <c r="S82" s="84"/>
      <c r="T82" s="84"/>
    </row>
    <row r="83" spans="10:20" ht="30" x14ac:dyDescent="0.5">
      <c r="J83" s="82"/>
      <c r="K83" s="82"/>
      <c r="N83" s="83"/>
      <c r="O83" s="84"/>
      <c r="P83" s="84"/>
      <c r="Q83" s="84"/>
      <c r="R83" s="84"/>
      <c r="S83" s="84"/>
      <c r="T83" s="84"/>
    </row>
    <row r="84" spans="10:20" ht="30" x14ac:dyDescent="0.5">
      <c r="J84" s="82"/>
      <c r="K84" s="85"/>
      <c r="N84" s="83"/>
      <c r="O84" s="84"/>
      <c r="P84" s="84"/>
      <c r="Q84" s="84"/>
      <c r="R84" s="84"/>
      <c r="S84" s="84"/>
      <c r="T84" s="84"/>
    </row>
    <row r="85" spans="10:20" ht="30" x14ac:dyDescent="0.5">
      <c r="J85" s="82"/>
      <c r="K85" s="82"/>
      <c r="N85" s="83"/>
      <c r="O85" s="84"/>
      <c r="P85" s="84"/>
      <c r="Q85" s="84"/>
      <c r="R85" s="84"/>
      <c r="S85" s="84"/>
      <c r="T85" s="84"/>
    </row>
    <row r="86" spans="10:20" ht="30" x14ac:dyDescent="0.5">
      <c r="J86" s="82"/>
      <c r="K86" s="82"/>
      <c r="N86" s="83"/>
      <c r="O86" s="84"/>
      <c r="P86" s="84"/>
      <c r="Q86" s="84"/>
      <c r="R86" s="84"/>
      <c r="S86" s="84"/>
      <c r="T86" s="84"/>
    </row>
    <row r="87" spans="10:20" ht="30" x14ac:dyDescent="0.5">
      <c r="J87" s="82"/>
      <c r="K87" s="82"/>
      <c r="N87" s="83"/>
      <c r="O87" s="84"/>
      <c r="P87" s="84"/>
      <c r="Q87" s="84"/>
      <c r="R87" s="84"/>
      <c r="S87" s="84"/>
      <c r="T87" s="84"/>
    </row>
    <row r="88" spans="10:20" ht="30" x14ac:dyDescent="0.5">
      <c r="J88" s="82"/>
      <c r="K88" s="82"/>
      <c r="N88" s="83"/>
      <c r="O88" s="84"/>
      <c r="P88" s="84"/>
      <c r="Q88" s="84"/>
      <c r="R88" s="84"/>
      <c r="S88" s="84"/>
      <c r="T88" s="84"/>
    </row>
    <row r="89" spans="10:20" ht="30" x14ac:dyDescent="0.5">
      <c r="J89" s="82"/>
      <c r="K89" s="82"/>
      <c r="N89" s="83"/>
      <c r="O89" s="84"/>
      <c r="P89" s="84"/>
      <c r="Q89" s="84"/>
      <c r="R89" s="84"/>
      <c r="S89" s="84"/>
      <c r="T89" s="84"/>
    </row>
    <row r="90" spans="10:20" ht="30" x14ac:dyDescent="0.5">
      <c r="J90" s="82"/>
      <c r="K90" s="82"/>
      <c r="N90" s="83"/>
      <c r="O90" s="84"/>
      <c r="P90" s="84"/>
      <c r="Q90" s="84"/>
      <c r="R90" s="84"/>
      <c r="S90" s="84"/>
      <c r="T90" s="84"/>
    </row>
    <row r="91" spans="10:20" ht="30" x14ac:dyDescent="0.5">
      <c r="J91" s="82"/>
      <c r="K91" s="82"/>
      <c r="N91" s="83"/>
      <c r="O91" s="84"/>
      <c r="P91" s="84"/>
      <c r="Q91" s="84"/>
      <c r="R91" s="84"/>
      <c r="S91" s="84"/>
      <c r="T91" s="84"/>
    </row>
    <row r="92" spans="10:20" ht="30" x14ac:dyDescent="0.5">
      <c r="J92" s="82"/>
      <c r="K92" s="82"/>
      <c r="N92" s="83"/>
      <c r="O92" s="84"/>
      <c r="P92" s="84"/>
      <c r="Q92" s="84"/>
      <c r="R92" s="84"/>
      <c r="S92" s="84"/>
      <c r="T92" s="84"/>
    </row>
    <row r="93" spans="10:20" ht="30" x14ac:dyDescent="0.5">
      <c r="J93" s="82"/>
      <c r="K93" s="82"/>
      <c r="N93" s="83"/>
      <c r="O93" s="84"/>
      <c r="P93" s="84"/>
      <c r="Q93" s="84"/>
      <c r="R93" s="84"/>
      <c r="S93" s="84"/>
      <c r="T93" s="84"/>
    </row>
    <row r="94" spans="10:20" ht="30" x14ac:dyDescent="0.5">
      <c r="J94" s="82"/>
      <c r="K94" s="82"/>
      <c r="N94" s="83"/>
      <c r="O94" s="84"/>
      <c r="P94" s="84"/>
      <c r="Q94" s="84"/>
      <c r="R94" s="84"/>
      <c r="S94" s="84"/>
      <c r="T94" s="84"/>
    </row>
    <row r="95" spans="10:20" ht="30" x14ac:dyDescent="0.5">
      <c r="J95" s="82"/>
      <c r="K95" s="82"/>
      <c r="N95" s="83"/>
      <c r="O95" s="84"/>
      <c r="P95" s="84"/>
      <c r="Q95" s="84"/>
      <c r="R95" s="84"/>
      <c r="S95" s="84"/>
      <c r="T95" s="84"/>
    </row>
    <row r="96" spans="10:20" ht="30" x14ac:dyDescent="0.5">
      <c r="J96" s="82"/>
      <c r="K96" s="82"/>
      <c r="N96" s="83"/>
      <c r="O96" s="84"/>
      <c r="P96" s="84"/>
      <c r="Q96" s="84"/>
      <c r="R96" s="84"/>
      <c r="S96" s="84"/>
      <c r="T96" s="84"/>
    </row>
    <row r="97" spans="10:20" ht="30" x14ac:dyDescent="0.5">
      <c r="J97" s="82"/>
      <c r="K97" s="82"/>
      <c r="N97" s="83"/>
      <c r="O97" s="84"/>
      <c r="P97" s="84"/>
      <c r="Q97" s="84"/>
      <c r="R97" s="84"/>
      <c r="S97" s="84"/>
      <c r="T97" s="84"/>
    </row>
    <row r="98" spans="10:20" ht="30" x14ac:dyDescent="0.5">
      <c r="J98" s="82"/>
      <c r="K98" s="82"/>
      <c r="N98" s="83"/>
      <c r="O98" s="84"/>
      <c r="P98" s="84"/>
      <c r="Q98" s="84"/>
      <c r="R98" s="84"/>
      <c r="S98" s="84"/>
      <c r="T98" s="84"/>
    </row>
    <row r="99" spans="10:20" ht="30" x14ac:dyDescent="0.5">
      <c r="J99" s="82"/>
      <c r="K99" s="82"/>
      <c r="N99" s="83"/>
      <c r="O99" s="84"/>
      <c r="P99" s="84"/>
      <c r="Q99" s="84"/>
      <c r="R99" s="84"/>
      <c r="S99" s="84"/>
      <c r="T99" s="84"/>
    </row>
    <row r="100" spans="10:20" ht="30" x14ac:dyDescent="0.5">
      <c r="J100" s="82"/>
      <c r="K100" s="82"/>
      <c r="N100" s="83"/>
      <c r="O100" s="84"/>
      <c r="P100" s="84"/>
      <c r="Q100" s="84"/>
      <c r="R100" s="84"/>
      <c r="S100" s="84"/>
      <c r="T100" s="84"/>
    </row>
    <row r="101" spans="10:20" ht="30" x14ac:dyDescent="0.5">
      <c r="J101" s="82"/>
      <c r="K101" s="82"/>
      <c r="N101" s="83"/>
      <c r="O101" s="84"/>
      <c r="P101" s="84"/>
      <c r="Q101" s="84"/>
      <c r="R101" s="84"/>
      <c r="S101" s="84"/>
      <c r="T101" s="84"/>
    </row>
    <row r="102" spans="10:20" ht="30" x14ac:dyDescent="0.5">
      <c r="J102" s="82"/>
      <c r="K102" s="82"/>
      <c r="N102" s="83"/>
      <c r="O102" s="84"/>
      <c r="P102" s="84"/>
      <c r="Q102" s="84"/>
      <c r="R102" s="84"/>
      <c r="S102" s="84"/>
      <c r="T102" s="84"/>
    </row>
    <row r="103" spans="10:20" ht="30" x14ac:dyDescent="0.5">
      <c r="J103" s="82"/>
      <c r="K103" s="82"/>
      <c r="N103" s="83"/>
      <c r="O103" s="84"/>
      <c r="P103" s="84"/>
      <c r="Q103" s="84"/>
      <c r="R103" s="84"/>
      <c r="S103" s="84"/>
      <c r="T103" s="84"/>
    </row>
    <row r="104" spans="10:20" ht="30" x14ac:dyDescent="0.5">
      <c r="J104" s="82"/>
      <c r="K104" s="82"/>
      <c r="N104" s="83"/>
      <c r="O104" s="84"/>
      <c r="P104" s="84"/>
      <c r="Q104" s="84"/>
      <c r="R104" s="84"/>
      <c r="S104" s="84"/>
      <c r="T104" s="84"/>
    </row>
    <row r="105" spans="10:20" ht="30" x14ac:dyDescent="0.5">
      <c r="J105" s="82"/>
      <c r="K105" s="82"/>
      <c r="N105" s="83"/>
      <c r="O105" s="84"/>
      <c r="P105" s="84"/>
      <c r="Q105" s="84"/>
      <c r="R105" s="84"/>
      <c r="S105" s="84"/>
      <c r="T105" s="84"/>
    </row>
    <row r="106" spans="10:20" ht="30" x14ac:dyDescent="0.5">
      <c r="J106" s="82"/>
      <c r="K106" s="82"/>
      <c r="N106" s="83"/>
      <c r="O106" s="84"/>
      <c r="P106" s="84"/>
      <c r="Q106" s="84"/>
      <c r="R106" s="84"/>
      <c r="S106" s="84"/>
      <c r="T106" s="84"/>
    </row>
    <row r="107" spans="10:20" ht="30" x14ac:dyDescent="0.5">
      <c r="J107" s="82"/>
      <c r="K107" s="82"/>
      <c r="N107" s="83"/>
      <c r="O107" s="84"/>
      <c r="P107" s="84"/>
      <c r="Q107" s="84"/>
      <c r="R107" s="84"/>
      <c r="S107" s="84"/>
      <c r="T107" s="84"/>
    </row>
    <row r="108" spans="10:20" ht="30" x14ac:dyDescent="0.5">
      <c r="J108" s="82"/>
      <c r="K108" s="82"/>
      <c r="N108" s="83"/>
      <c r="O108" s="84"/>
      <c r="P108" s="84"/>
      <c r="Q108" s="84"/>
      <c r="R108" s="84"/>
      <c r="S108" s="84"/>
      <c r="T108" s="84"/>
    </row>
    <row r="109" spans="10:20" ht="30" x14ac:dyDescent="0.5">
      <c r="J109" s="82"/>
      <c r="K109" s="82"/>
      <c r="N109" s="83"/>
      <c r="O109" s="84"/>
      <c r="P109" s="84"/>
      <c r="Q109" s="84"/>
      <c r="R109" s="84"/>
      <c r="S109" s="84"/>
      <c r="T109" s="84"/>
    </row>
    <row r="110" spans="10:20" ht="30" x14ac:dyDescent="0.5">
      <c r="J110" s="82"/>
      <c r="K110" s="82"/>
      <c r="N110" s="83"/>
      <c r="O110" s="84"/>
      <c r="P110" s="84"/>
      <c r="Q110" s="84"/>
      <c r="R110" s="84"/>
      <c r="S110" s="84"/>
      <c r="T110" s="84"/>
    </row>
    <row r="111" spans="10:20" ht="30" x14ac:dyDescent="0.5">
      <c r="J111" s="82"/>
      <c r="K111" s="82"/>
      <c r="N111" s="83"/>
      <c r="O111" s="84"/>
      <c r="P111" s="84"/>
      <c r="Q111" s="84"/>
      <c r="R111" s="84"/>
      <c r="S111" s="84"/>
      <c r="T111" s="84"/>
    </row>
    <row r="112" spans="10:20" ht="30" x14ac:dyDescent="0.5">
      <c r="J112" s="82"/>
      <c r="K112" s="82"/>
      <c r="N112" s="83"/>
      <c r="O112" s="84"/>
      <c r="P112" s="84"/>
      <c r="Q112" s="84"/>
      <c r="R112" s="84"/>
      <c r="S112" s="84"/>
      <c r="T112" s="84"/>
    </row>
    <row r="113" spans="10:20" ht="30" x14ac:dyDescent="0.5">
      <c r="J113" s="82"/>
      <c r="K113" s="82"/>
      <c r="N113" s="83"/>
      <c r="O113" s="84"/>
      <c r="P113" s="84"/>
      <c r="Q113" s="84"/>
      <c r="R113" s="84"/>
      <c r="S113" s="84"/>
      <c r="T113" s="84"/>
    </row>
    <row r="114" spans="10:20" ht="30" x14ac:dyDescent="0.5">
      <c r="J114" s="82"/>
      <c r="K114" s="82"/>
      <c r="N114" s="83"/>
      <c r="O114" s="84"/>
      <c r="P114" s="84"/>
      <c r="Q114" s="84"/>
      <c r="R114" s="84"/>
      <c r="S114" s="84"/>
      <c r="T114" s="84"/>
    </row>
    <row r="115" spans="10:20" ht="30" x14ac:dyDescent="0.5">
      <c r="J115" s="82"/>
      <c r="K115" s="82"/>
      <c r="N115" s="83"/>
      <c r="O115" s="84"/>
      <c r="P115" s="84"/>
      <c r="Q115" s="84"/>
      <c r="R115" s="84"/>
      <c r="S115" s="84"/>
      <c r="T115" s="84"/>
    </row>
    <row r="116" spans="10:20" ht="30" x14ac:dyDescent="0.5">
      <c r="J116" s="82"/>
      <c r="K116" s="82"/>
      <c r="N116" s="83"/>
      <c r="O116" s="84"/>
      <c r="P116" s="84"/>
      <c r="Q116" s="84"/>
      <c r="R116" s="84"/>
      <c r="S116" s="84"/>
      <c r="T116" s="84"/>
    </row>
    <row r="117" spans="10:20" ht="30" x14ac:dyDescent="0.5">
      <c r="J117" s="82"/>
      <c r="K117" s="82"/>
      <c r="N117" s="83"/>
      <c r="O117" s="84"/>
      <c r="P117" s="84"/>
      <c r="Q117" s="84"/>
      <c r="R117" s="84"/>
      <c r="S117" s="84"/>
      <c r="T117" s="84"/>
    </row>
    <row r="118" spans="10:20" ht="30" x14ac:dyDescent="0.5">
      <c r="J118" s="82"/>
      <c r="K118" s="82"/>
      <c r="N118" s="83"/>
      <c r="O118" s="84"/>
      <c r="P118" s="84"/>
      <c r="Q118" s="84"/>
      <c r="R118" s="84"/>
      <c r="S118" s="84"/>
      <c r="T118" s="84"/>
    </row>
    <row r="119" spans="10:20" ht="30" x14ac:dyDescent="0.5">
      <c r="J119" s="82"/>
      <c r="K119" s="82"/>
      <c r="N119" s="83"/>
      <c r="O119" s="84"/>
      <c r="P119" s="84"/>
      <c r="Q119" s="84"/>
      <c r="R119" s="84"/>
      <c r="S119" s="84"/>
      <c r="T119" s="84"/>
    </row>
    <row r="120" spans="10:20" ht="30" x14ac:dyDescent="0.5">
      <c r="J120" s="82"/>
      <c r="K120" s="82"/>
      <c r="N120" s="83"/>
      <c r="O120" s="84"/>
      <c r="P120" s="84"/>
      <c r="Q120" s="84"/>
      <c r="R120" s="84"/>
      <c r="S120" s="84"/>
      <c r="T120" s="84"/>
    </row>
    <row r="121" spans="10:20" ht="30" x14ac:dyDescent="0.5">
      <c r="J121" s="82"/>
      <c r="K121" s="82"/>
      <c r="N121" s="83"/>
      <c r="O121" s="84"/>
      <c r="P121" s="84"/>
      <c r="Q121" s="84"/>
      <c r="R121" s="84"/>
      <c r="S121" s="84"/>
      <c r="T121" s="84"/>
    </row>
    <row r="122" spans="10:20" ht="30" x14ac:dyDescent="0.5">
      <c r="J122" s="82"/>
      <c r="K122" s="82"/>
      <c r="N122" s="83"/>
      <c r="O122" s="84"/>
      <c r="P122" s="84"/>
      <c r="Q122" s="84"/>
      <c r="R122" s="84"/>
      <c r="S122" s="84"/>
      <c r="T122" s="84"/>
    </row>
    <row r="123" spans="10:20" ht="30" x14ac:dyDescent="0.5">
      <c r="J123" s="82"/>
      <c r="K123" s="82"/>
      <c r="N123" s="83"/>
      <c r="O123" s="84"/>
      <c r="P123" s="84"/>
      <c r="Q123" s="84"/>
      <c r="R123" s="84"/>
      <c r="S123" s="84"/>
      <c r="T123" s="84"/>
    </row>
    <row r="124" spans="10:20" ht="30" x14ac:dyDescent="0.5">
      <c r="J124" s="82"/>
      <c r="K124" s="82"/>
      <c r="N124" s="83"/>
      <c r="O124" s="84"/>
      <c r="P124" s="84"/>
      <c r="Q124" s="84"/>
      <c r="R124" s="84"/>
      <c r="S124" s="84"/>
      <c r="T124" s="84"/>
    </row>
    <row r="125" spans="10:20" ht="30" x14ac:dyDescent="0.5">
      <c r="J125" s="82"/>
      <c r="K125" s="82"/>
      <c r="N125" s="83"/>
      <c r="O125" s="84"/>
      <c r="P125" s="84"/>
      <c r="Q125" s="84"/>
      <c r="R125" s="84"/>
      <c r="S125" s="84"/>
      <c r="T125" s="84"/>
    </row>
    <row r="126" spans="10:20" ht="30" x14ac:dyDescent="0.5">
      <c r="J126" s="82"/>
      <c r="K126" s="82"/>
      <c r="N126" s="83"/>
      <c r="O126" s="84"/>
      <c r="P126" s="84"/>
      <c r="Q126" s="84"/>
      <c r="R126" s="84"/>
      <c r="S126" s="84"/>
      <c r="T126" s="84"/>
    </row>
    <row r="127" spans="10:20" ht="30" x14ac:dyDescent="0.5">
      <c r="J127" s="82"/>
      <c r="K127" s="82"/>
      <c r="N127" s="83"/>
      <c r="O127" s="84"/>
      <c r="P127" s="84"/>
      <c r="Q127" s="84"/>
      <c r="R127" s="84"/>
      <c r="S127" s="84"/>
      <c r="T127" s="84"/>
    </row>
    <row r="128" spans="10:20" ht="30" x14ac:dyDescent="0.5">
      <c r="J128" s="82"/>
      <c r="K128" s="82"/>
      <c r="N128" s="83"/>
      <c r="O128" s="84"/>
      <c r="P128" s="84"/>
      <c r="Q128" s="84"/>
      <c r="R128" s="84"/>
      <c r="S128" s="84"/>
      <c r="T128" s="84"/>
    </row>
    <row r="129" spans="10:20" ht="30" x14ac:dyDescent="0.5">
      <c r="J129" s="82"/>
      <c r="K129" s="82"/>
      <c r="N129" s="83"/>
      <c r="O129" s="84"/>
      <c r="P129" s="84"/>
      <c r="Q129" s="84"/>
      <c r="R129" s="84"/>
      <c r="S129" s="84"/>
      <c r="T129" s="84"/>
    </row>
    <row r="130" spans="10:20" ht="30" x14ac:dyDescent="0.5">
      <c r="J130" s="82"/>
      <c r="K130" s="82"/>
      <c r="N130" s="83"/>
      <c r="O130" s="84"/>
      <c r="P130" s="84"/>
      <c r="Q130" s="84"/>
      <c r="R130" s="84"/>
      <c r="S130" s="84"/>
      <c r="T130" s="84"/>
    </row>
    <row r="131" spans="10:20" ht="30" x14ac:dyDescent="0.5">
      <c r="J131" s="82"/>
      <c r="K131" s="82"/>
      <c r="N131" s="83"/>
      <c r="O131" s="84"/>
      <c r="P131" s="84"/>
      <c r="Q131" s="84"/>
      <c r="R131" s="84"/>
      <c r="S131" s="84"/>
      <c r="T131" s="84"/>
    </row>
    <row r="132" spans="10:20" ht="30" x14ac:dyDescent="0.5">
      <c r="J132" s="82"/>
      <c r="K132" s="82"/>
      <c r="N132" s="83"/>
      <c r="O132" s="84"/>
      <c r="P132" s="84"/>
      <c r="Q132" s="84"/>
      <c r="R132" s="84"/>
      <c r="S132" s="84"/>
      <c r="T132" s="84"/>
    </row>
    <row r="133" spans="10:20" ht="30" x14ac:dyDescent="0.5">
      <c r="J133" s="82"/>
      <c r="K133" s="82"/>
      <c r="N133" s="83"/>
      <c r="O133" s="84"/>
      <c r="P133" s="84"/>
      <c r="Q133" s="84"/>
      <c r="R133" s="84"/>
      <c r="S133" s="84"/>
      <c r="T133" s="84"/>
    </row>
    <row r="134" spans="10:20" ht="30" x14ac:dyDescent="0.5">
      <c r="J134" s="82"/>
      <c r="K134" s="82"/>
      <c r="N134" s="83"/>
      <c r="O134" s="84"/>
      <c r="P134" s="84"/>
      <c r="Q134" s="84"/>
      <c r="R134" s="84"/>
      <c r="S134" s="84"/>
      <c r="T134" s="84"/>
    </row>
    <row r="135" spans="10:20" ht="30" x14ac:dyDescent="0.5">
      <c r="J135" s="82"/>
      <c r="K135" s="82"/>
      <c r="N135" s="83"/>
      <c r="O135" s="84"/>
      <c r="P135" s="84"/>
      <c r="Q135" s="84"/>
      <c r="R135" s="84"/>
      <c r="S135" s="84"/>
      <c r="T135" s="84"/>
    </row>
    <row r="136" spans="10:20" ht="30" x14ac:dyDescent="0.5">
      <c r="J136" s="82"/>
      <c r="K136" s="82"/>
      <c r="N136" s="83"/>
      <c r="O136" s="84"/>
      <c r="P136" s="84"/>
      <c r="Q136" s="84"/>
      <c r="R136" s="84"/>
      <c r="S136" s="84"/>
      <c r="T136" s="84"/>
    </row>
    <row r="137" spans="10:20" ht="30" x14ac:dyDescent="0.5">
      <c r="J137" s="82"/>
      <c r="K137" s="82"/>
      <c r="N137" s="83"/>
      <c r="O137" s="84"/>
      <c r="P137" s="84"/>
      <c r="Q137" s="84"/>
      <c r="R137" s="84"/>
      <c r="S137" s="84"/>
      <c r="T137" s="84"/>
    </row>
    <row r="138" spans="10:20" ht="30" x14ac:dyDescent="0.5">
      <c r="J138" s="82"/>
      <c r="K138" s="82"/>
      <c r="N138" s="83"/>
      <c r="O138" s="84"/>
      <c r="P138" s="84"/>
      <c r="Q138" s="84"/>
      <c r="R138" s="84"/>
      <c r="S138" s="84"/>
      <c r="T138" s="84"/>
    </row>
    <row r="139" spans="10:20" ht="30" x14ac:dyDescent="0.5">
      <c r="J139" s="82"/>
      <c r="K139" s="82"/>
      <c r="N139" s="83"/>
      <c r="O139" s="84"/>
      <c r="P139" s="84"/>
      <c r="Q139" s="84"/>
      <c r="R139" s="84"/>
      <c r="S139" s="84"/>
      <c r="T139" s="84"/>
    </row>
    <row r="140" spans="10:20" ht="30" x14ac:dyDescent="0.5">
      <c r="J140" s="82"/>
      <c r="K140" s="82"/>
      <c r="N140" s="83"/>
      <c r="O140" s="84"/>
      <c r="P140" s="84"/>
      <c r="Q140" s="84"/>
      <c r="R140" s="84"/>
      <c r="S140" s="84"/>
      <c r="T140" s="84"/>
    </row>
    <row r="141" spans="10:20" ht="30" x14ac:dyDescent="0.5">
      <c r="J141" s="82"/>
      <c r="K141" s="82"/>
      <c r="N141" s="83"/>
      <c r="O141" s="84"/>
      <c r="P141" s="84"/>
      <c r="Q141" s="84"/>
      <c r="R141" s="84"/>
      <c r="S141" s="84"/>
      <c r="T141" s="84"/>
    </row>
    <row r="142" spans="10:20" ht="30" x14ac:dyDescent="0.5">
      <c r="J142" s="82"/>
      <c r="K142" s="82"/>
      <c r="N142" s="83"/>
      <c r="O142" s="84"/>
      <c r="P142" s="84"/>
      <c r="Q142" s="84"/>
      <c r="R142" s="84"/>
      <c r="S142" s="84"/>
      <c r="T142" s="84"/>
    </row>
    <row r="143" spans="10:20" ht="30" x14ac:dyDescent="0.5">
      <c r="J143" s="82"/>
      <c r="K143" s="82"/>
      <c r="N143" s="83"/>
      <c r="O143" s="84"/>
      <c r="P143" s="84"/>
      <c r="Q143" s="84"/>
      <c r="R143" s="84"/>
      <c r="S143" s="84"/>
      <c r="T143" s="84"/>
    </row>
    <row r="144" spans="10:20" ht="30" x14ac:dyDescent="0.5">
      <c r="J144" s="82"/>
      <c r="K144" s="82"/>
      <c r="N144" s="83"/>
      <c r="O144" s="84"/>
      <c r="P144" s="84"/>
      <c r="Q144" s="84"/>
      <c r="R144" s="84"/>
      <c r="S144" s="84"/>
      <c r="T144" s="84"/>
    </row>
    <row r="145" spans="10:20" ht="30" x14ac:dyDescent="0.5">
      <c r="J145" s="82"/>
      <c r="K145" s="82"/>
      <c r="N145" s="83"/>
      <c r="O145" s="84"/>
      <c r="P145" s="84"/>
      <c r="Q145" s="84"/>
      <c r="R145" s="84"/>
      <c r="S145" s="84"/>
      <c r="T145" s="84"/>
    </row>
    <row r="146" spans="10:20" ht="30" x14ac:dyDescent="0.5">
      <c r="J146" s="82"/>
      <c r="K146" s="82"/>
      <c r="N146" s="83"/>
      <c r="O146" s="84"/>
      <c r="P146" s="84"/>
      <c r="Q146" s="84"/>
      <c r="R146" s="84"/>
      <c r="S146" s="84"/>
      <c r="T146" s="84"/>
    </row>
    <row r="147" spans="10:20" ht="30" x14ac:dyDescent="0.5">
      <c r="J147" s="82"/>
      <c r="K147" s="82"/>
      <c r="N147" s="83"/>
      <c r="O147" s="84"/>
      <c r="P147" s="84"/>
      <c r="Q147" s="84"/>
      <c r="R147" s="84"/>
      <c r="S147" s="84"/>
      <c r="T147" s="84"/>
    </row>
    <row r="148" spans="10:20" ht="30" x14ac:dyDescent="0.5">
      <c r="J148" s="82"/>
      <c r="K148" s="82"/>
      <c r="N148" s="83"/>
      <c r="O148" s="84"/>
      <c r="P148" s="84"/>
      <c r="Q148" s="84"/>
      <c r="R148" s="84"/>
      <c r="S148" s="84"/>
      <c r="T148" s="84"/>
    </row>
    <row r="149" spans="10:20" ht="30" x14ac:dyDescent="0.5">
      <c r="J149" s="82"/>
      <c r="K149" s="82"/>
      <c r="N149" s="83"/>
      <c r="O149" s="84"/>
      <c r="P149" s="84"/>
      <c r="Q149" s="84"/>
      <c r="R149" s="84"/>
      <c r="S149" s="84"/>
      <c r="T149" s="84"/>
    </row>
    <row r="150" spans="10:20" ht="30" x14ac:dyDescent="0.5">
      <c r="J150" s="82"/>
      <c r="K150" s="82"/>
      <c r="N150" s="83"/>
      <c r="O150" s="84"/>
      <c r="P150" s="84"/>
      <c r="Q150" s="84"/>
      <c r="R150" s="84"/>
      <c r="S150" s="84"/>
      <c r="T150" s="84"/>
    </row>
    <row r="151" spans="10:20" ht="30" x14ac:dyDescent="0.5">
      <c r="J151" s="82"/>
      <c r="K151" s="82"/>
      <c r="N151" s="83"/>
      <c r="O151" s="84"/>
      <c r="P151" s="84"/>
      <c r="Q151" s="84"/>
      <c r="R151" s="84"/>
      <c r="S151" s="84"/>
      <c r="T151" s="84"/>
    </row>
    <row r="152" spans="10:20" ht="30" x14ac:dyDescent="0.5">
      <c r="J152" s="82"/>
      <c r="K152" s="82"/>
      <c r="N152" s="83"/>
      <c r="O152" s="84"/>
      <c r="P152" s="84"/>
      <c r="Q152" s="84"/>
      <c r="R152" s="84"/>
      <c r="S152" s="84"/>
      <c r="T152" s="84"/>
    </row>
    <row r="153" spans="10:20" ht="30" x14ac:dyDescent="0.5">
      <c r="J153" s="82"/>
      <c r="K153" s="82"/>
      <c r="N153" s="83"/>
      <c r="O153" s="84"/>
      <c r="P153" s="84"/>
      <c r="Q153" s="84"/>
      <c r="R153" s="84"/>
      <c r="S153" s="84"/>
      <c r="T153" s="84"/>
    </row>
    <row r="154" spans="10:20" ht="30" x14ac:dyDescent="0.5">
      <c r="J154" s="82"/>
      <c r="K154" s="82"/>
      <c r="N154" s="83"/>
      <c r="O154" s="84"/>
      <c r="P154" s="84"/>
      <c r="Q154" s="84"/>
      <c r="R154" s="84"/>
      <c r="S154" s="84"/>
      <c r="T154" s="84"/>
    </row>
    <row r="155" spans="10:20" ht="30" x14ac:dyDescent="0.5">
      <c r="J155" s="82"/>
      <c r="K155" s="82"/>
      <c r="N155" s="83"/>
      <c r="O155" s="84"/>
      <c r="P155" s="84"/>
      <c r="Q155" s="84"/>
      <c r="R155" s="84"/>
      <c r="S155" s="84"/>
      <c r="T155" s="84"/>
    </row>
    <row r="156" spans="10:20" ht="30" x14ac:dyDescent="0.5">
      <c r="J156" s="82"/>
      <c r="K156" s="82"/>
      <c r="N156" s="83"/>
      <c r="O156" s="84"/>
      <c r="P156" s="84"/>
      <c r="Q156" s="84"/>
      <c r="R156" s="84"/>
      <c r="S156" s="84"/>
      <c r="T156" s="84"/>
    </row>
    <row r="157" spans="10:20" ht="30" x14ac:dyDescent="0.5">
      <c r="J157" s="82"/>
      <c r="K157" s="82"/>
      <c r="N157" s="83"/>
      <c r="O157" s="84"/>
      <c r="P157" s="84"/>
      <c r="Q157" s="84"/>
      <c r="R157" s="84"/>
      <c r="S157" s="84"/>
      <c r="T157" s="84"/>
    </row>
    <row r="158" spans="10:20" ht="30" x14ac:dyDescent="0.5">
      <c r="J158" s="82"/>
      <c r="K158" s="82"/>
      <c r="N158" s="83"/>
      <c r="O158" s="84"/>
      <c r="P158" s="84"/>
      <c r="Q158" s="84"/>
      <c r="R158" s="84"/>
      <c r="S158" s="84"/>
      <c r="T158" s="84"/>
    </row>
    <row r="159" spans="10:20" ht="30" x14ac:dyDescent="0.5">
      <c r="J159" s="82"/>
      <c r="K159" s="82"/>
      <c r="N159" s="83"/>
      <c r="O159" s="84"/>
      <c r="P159" s="84"/>
      <c r="Q159" s="84"/>
      <c r="R159" s="84"/>
      <c r="S159" s="84"/>
      <c r="T159" s="84"/>
    </row>
    <row r="160" spans="10:20" ht="30" x14ac:dyDescent="0.5">
      <c r="J160" s="82"/>
      <c r="K160" s="82"/>
      <c r="N160" s="83"/>
      <c r="O160" s="84"/>
      <c r="P160" s="84"/>
      <c r="Q160" s="84"/>
      <c r="R160" s="84"/>
      <c r="S160" s="84"/>
      <c r="T160" s="84"/>
    </row>
    <row r="161" spans="10:20" ht="30" x14ac:dyDescent="0.5">
      <c r="J161" s="82"/>
      <c r="K161" s="82"/>
      <c r="N161" s="83"/>
      <c r="O161" s="84"/>
      <c r="P161" s="84"/>
      <c r="Q161" s="84"/>
      <c r="R161" s="84"/>
      <c r="S161" s="84"/>
      <c r="T161" s="84"/>
    </row>
    <row r="162" spans="10:20" ht="30" x14ac:dyDescent="0.5">
      <c r="J162" s="82"/>
      <c r="K162" s="82"/>
      <c r="N162" s="83"/>
      <c r="O162" s="84"/>
      <c r="P162" s="84"/>
      <c r="Q162" s="84"/>
      <c r="R162" s="84"/>
      <c r="S162" s="84"/>
      <c r="T162" s="84"/>
    </row>
    <row r="163" spans="10:20" ht="30" x14ac:dyDescent="0.5">
      <c r="J163" s="82"/>
      <c r="K163" s="82"/>
      <c r="N163" s="83"/>
      <c r="O163" s="84"/>
      <c r="P163" s="84"/>
      <c r="Q163" s="84"/>
      <c r="R163" s="84"/>
      <c r="S163" s="84"/>
      <c r="T163" s="84"/>
    </row>
    <row r="164" spans="10:20" ht="30" x14ac:dyDescent="0.5">
      <c r="J164" s="82"/>
      <c r="K164" s="82"/>
      <c r="N164" s="83"/>
      <c r="O164" s="84"/>
      <c r="P164" s="84"/>
      <c r="Q164" s="84"/>
      <c r="R164" s="84"/>
      <c r="S164" s="84"/>
      <c r="T164" s="84"/>
    </row>
    <row r="165" spans="10:20" ht="30" x14ac:dyDescent="0.5">
      <c r="J165" s="82"/>
      <c r="K165" s="82"/>
      <c r="N165" s="83"/>
      <c r="O165" s="84"/>
      <c r="P165" s="84"/>
      <c r="Q165" s="84"/>
      <c r="R165" s="84"/>
      <c r="S165" s="84"/>
      <c r="T165" s="84"/>
    </row>
    <row r="166" spans="10:20" ht="30" x14ac:dyDescent="0.5">
      <c r="J166" s="82"/>
      <c r="K166" s="82"/>
      <c r="N166" s="83"/>
      <c r="O166" s="84"/>
      <c r="P166" s="84"/>
      <c r="Q166" s="84"/>
      <c r="R166" s="84"/>
      <c r="S166" s="84"/>
      <c r="T166" s="84"/>
    </row>
    <row r="167" spans="10:20" ht="30" x14ac:dyDescent="0.5">
      <c r="J167" s="82"/>
      <c r="K167" s="82"/>
      <c r="N167" s="83"/>
      <c r="O167" s="84"/>
      <c r="P167" s="84"/>
      <c r="Q167" s="84"/>
      <c r="R167" s="84"/>
      <c r="S167" s="84"/>
      <c r="T167" s="84"/>
    </row>
    <row r="168" spans="10:20" ht="30" x14ac:dyDescent="0.5">
      <c r="J168" s="82"/>
      <c r="K168" s="82"/>
      <c r="N168" s="83"/>
      <c r="O168" s="84"/>
      <c r="P168" s="84"/>
      <c r="Q168" s="84"/>
      <c r="R168" s="84"/>
      <c r="S168" s="84"/>
      <c r="T168" s="84"/>
    </row>
    <row r="169" spans="10:20" ht="30" x14ac:dyDescent="0.5">
      <c r="J169" s="82"/>
      <c r="K169" s="82"/>
      <c r="N169" s="83"/>
      <c r="O169" s="84"/>
      <c r="P169" s="84"/>
      <c r="Q169" s="84"/>
      <c r="R169" s="84"/>
      <c r="S169" s="84"/>
      <c r="T169" s="84"/>
    </row>
    <row r="170" spans="10:20" ht="30" x14ac:dyDescent="0.5">
      <c r="J170" s="82"/>
      <c r="K170" s="82"/>
      <c r="N170" s="83"/>
      <c r="O170" s="84"/>
      <c r="P170" s="84"/>
      <c r="Q170" s="84"/>
      <c r="R170" s="84"/>
      <c r="S170" s="84"/>
      <c r="T170" s="84"/>
    </row>
    <row r="171" spans="10:20" ht="30" x14ac:dyDescent="0.5">
      <c r="J171" s="82"/>
      <c r="K171" s="82"/>
      <c r="N171" s="83"/>
      <c r="O171" s="84"/>
      <c r="P171" s="84"/>
      <c r="Q171" s="84"/>
      <c r="R171" s="84"/>
      <c r="S171" s="84"/>
      <c r="T171" s="84"/>
    </row>
    <row r="172" spans="10:20" ht="30" x14ac:dyDescent="0.5">
      <c r="J172" s="82"/>
      <c r="K172" s="82"/>
      <c r="N172" s="83"/>
      <c r="O172" s="84"/>
      <c r="P172" s="84"/>
      <c r="Q172" s="84"/>
      <c r="R172" s="84"/>
      <c r="S172" s="84"/>
      <c r="T172" s="84"/>
    </row>
    <row r="173" spans="10:20" ht="30" x14ac:dyDescent="0.5">
      <c r="J173" s="82"/>
      <c r="K173" s="82"/>
      <c r="N173" s="83"/>
      <c r="O173" s="84"/>
      <c r="P173" s="84"/>
      <c r="Q173" s="84"/>
      <c r="R173" s="84"/>
      <c r="S173" s="84"/>
      <c r="T173" s="84"/>
    </row>
    <row r="174" spans="10:20" x14ac:dyDescent="0.4">
      <c r="N174" s="83"/>
      <c r="O174" s="84"/>
      <c r="P174" s="84"/>
      <c r="Q174" s="84"/>
      <c r="R174" s="84"/>
      <c r="S174" s="84"/>
      <c r="T174" s="84"/>
    </row>
    <row r="175" spans="10:20" x14ac:dyDescent="0.4">
      <c r="N175" s="83"/>
      <c r="O175" s="84"/>
      <c r="P175" s="84"/>
      <c r="Q175" s="84"/>
      <c r="R175" s="84"/>
      <c r="S175" s="84"/>
      <c r="T175" s="84"/>
    </row>
    <row r="176" spans="10:20" x14ac:dyDescent="0.4">
      <c r="N176" s="83"/>
      <c r="O176" s="84"/>
      <c r="P176" s="84"/>
      <c r="Q176" s="84"/>
      <c r="R176" s="84"/>
      <c r="S176" s="84"/>
      <c r="T176" s="84"/>
    </row>
    <row r="177" spans="14:20" x14ac:dyDescent="0.4">
      <c r="N177" s="83"/>
      <c r="O177" s="84"/>
      <c r="P177" s="84"/>
      <c r="Q177" s="84"/>
      <c r="R177" s="84"/>
      <c r="S177" s="84"/>
      <c r="T177" s="84"/>
    </row>
    <row r="178" spans="14:20" x14ac:dyDescent="0.4">
      <c r="N178" s="83"/>
      <c r="O178" s="84"/>
      <c r="P178" s="84"/>
      <c r="Q178" s="84"/>
      <c r="R178" s="84"/>
      <c r="S178" s="84"/>
      <c r="T178" s="84"/>
    </row>
    <row r="179" spans="14:20" x14ac:dyDescent="0.4">
      <c r="N179" s="83"/>
      <c r="O179" s="84"/>
      <c r="P179" s="84"/>
      <c r="Q179" s="84"/>
      <c r="R179" s="84"/>
      <c r="S179" s="84"/>
      <c r="T179" s="84"/>
    </row>
    <row r="180" spans="14:20" x14ac:dyDescent="0.4">
      <c r="N180" s="83"/>
      <c r="O180" s="84"/>
      <c r="P180" s="84"/>
      <c r="Q180" s="84"/>
      <c r="R180" s="84"/>
      <c r="S180" s="84"/>
      <c r="T180" s="84"/>
    </row>
    <row r="181" spans="14:20" x14ac:dyDescent="0.4">
      <c r="N181" s="83"/>
      <c r="O181" s="84"/>
      <c r="P181" s="84"/>
      <c r="Q181" s="84"/>
      <c r="R181" s="84"/>
      <c r="S181" s="84"/>
      <c r="T181" s="84"/>
    </row>
    <row r="182" spans="14:20" x14ac:dyDescent="0.4">
      <c r="N182" s="83"/>
      <c r="O182" s="84"/>
      <c r="P182" s="84"/>
      <c r="Q182" s="84"/>
      <c r="R182" s="84"/>
      <c r="S182" s="84"/>
      <c r="T182" s="84"/>
    </row>
    <row r="183" spans="14:20" x14ac:dyDescent="0.4">
      <c r="N183" s="83"/>
      <c r="O183" s="84"/>
      <c r="P183" s="84"/>
      <c r="Q183" s="84"/>
      <c r="R183" s="84"/>
      <c r="S183" s="84"/>
      <c r="T183" s="84"/>
    </row>
    <row r="184" spans="14:20" x14ac:dyDescent="0.4">
      <c r="N184" s="83"/>
      <c r="O184" s="84"/>
      <c r="P184" s="84"/>
      <c r="Q184" s="84"/>
      <c r="R184" s="84"/>
      <c r="S184" s="84"/>
      <c r="T184" s="84"/>
    </row>
    <row r="185" spans="14:20" x14ac:dyDescent="0.4">
      <c r="N185" s="83"/>
      <c r="O185" s="84"/>
      <c r="P185" s="84"/>
      <c r="Q185" s="84"/>
      <c r="R185" s="84"/>
      <c r="S185" s="84"/>
      <c r="T185" s="84"/>
    </row>
    <row r="186" spans="14:20" x14ac:dyDescent="0.4">
      <c r="N186" s="83"/>
      <c r="O186" s="84"/>
      <c r="P186" s="84"/>
      <c r="Q186" s="84"/>
      <c r="R186" s="84"/>
      <c r="S186" s="84"/>
      <c r="T186" s="84"/>
    </row>
    <row r="187" spans="14:20" x14ac:dyDescent="0.4">
      <c r="N187" s="83"/>
      <c r="O187" s="84"/>
      <c r="P187" s="84"/>
      <c r="Q187" s="84"/>
      <c r="R187" s="84"/>
      <c r="S187" s="84"/>
      <c r="T187" s="84"/>
    </row>
    <row r="188" spans="14:20" x14ac:dyDescent="0.4">
      <c r="N188" s="83"/>
      <c r="O188" s="84"/>
      <c r="P188" s="84"/>
      <c r="Q188" s="84"/>
      <c r="R188" s="84"/>
      <c r="S188" s="84"/>
      <c r="T188" s="84"/>
    </row>
    <row r="189" spans="14:20" x14ac:dyDescent="0.4">
      <c r="N189" s="83"/>
      <c r="O189" s="84"/>
      <c r="P189" s="84"/>
      <c r="Q189" s="84"/>
      <c r="R189" s="84"/>
      <c r="S189" s="84"/>
      <c r="T189" s="84"/>
    </row>
    <row r="190" spans="14:20" x14ac:dyDescent="0.4">
      <c r="N190" s="83"/>
      <c r="O190" s="84"/>
      <c r="P190" s="84"/>
      <c r="Q190" s="84"/>
      <c r="R190" s="84"/>
      <c r="S190" s="84"/>
      <c r="T190" s="84"/>
    </row>
    <row r="191" spans="14:20" x14ac:dyDescent="0.4">
      <c r="N191" s="83"/>
      <c r="O191" s="84"/>
      <c r="P191" s="84"/>
      <c r="Q191" s="84"/>
      <c r="R191" s="84"/>
      <c r="S191" s="84"/>
      <c r="T191" s="84"/>
    </row>
    <row r="192" spans="14:20" x14ac:dyDescent="0.4">
      <c r="N192" s="83"/>
      <c r="O192" s="84"/>
      <c r="P192" s="84"/>
      <c r="Q192" s="84"/>
      <c r="R192" s="84"/>
      <c r="S192" s="84"/>
      <c r="T192" s="84"/>
    </row>
    <row r="193" spans="14:20" x14ac:dyDescent="0.4">
      <c r="N193" s="83"/>
      <c r="O193" s="84"/>
      <c r="P193" s="84"/>
      <c r="Q193" s="84"/>
      <c r="R193" s="84"/>
      <c r="S193" s="84"/>
      <c r="T193" s="84"/>
    </row>
    <row r="194" spans="14:20" x14ac:dyDescent="0.4">
      <c r="N194" s="83"/>
      <c r="O194" s="84"/>
      <c r="P194" s="84"/>
      <c r="Q194" s="84"/>
      <c r="R194" s="84"/>
      <c r="S194" s="84"/>
      <c r="T194" s="84"/>
    </row>
    <row r="195" spans="14:20" x14ac:dyDescent="0.4">
      <c r="N195" s="83"/>
      <c r="O195" s="84"/>
      <c r="P195" s="84"/>
      <c r="Q195" s="84"/>
      <c r="R195" s="84"/>
      <c r="S195" s="84"/>
      <c r="T195" s="84"/>
    </row>
    <row r="196" spans="14:20" x14ac:dyDescent="0.4">
      <c r="N196" s="83"/>
      <c r="O196" s="84"/>
      <c r="P196" s="84"/>
      <c r="Q196" s="84"/>
      <c r="R196" s="84"/>
      <c r="S196" s="84"/>
      <c r="T196" s="84"/>
    </row>
    <row r="197" spans="14:20" x14ac:dyDescent="0.4">
      <c r="N197" s="83"/>
      <c r="O197" s="84"/>
      <c r="P197" s="84"/>
      <c r="Q197" s="84"/>
      <c r="R197" s="84"/>
      <c r="S197" s="84"/>
      <c r="T197" s="84"/>
    </row>
    <row r="198" spans="14:20" x14ac:dyDescent="0.4">
      <c r="N198" s="83"/>
      <c r="O198" s="84"/>
      <c r="P198" s="84"/>
      <c r="Q198" s="84"/>
      <c r="R198" s="84"/>
      <c r="S198" s="84"/>
      <c r="T198" s="84"/>
    </row>
    <row r="199" spans="14:20" x14ac:dyDescent="0.4">
      <c r="N199" s="83"/>
      <c r="O199" s="84"/>
      <c r="P199" s="84"/>
      <c r="Q199" s="84"/>
      <c r="R199" s="84"/>
      <c r="S199" s="84"/>
      <c r="T199" s="84"/>
    </row>
    <row r="200" spans="14:20" x14ac:dyDescent="0.4">
      <c r="N200" s="83"/>
      <c r="O200" s="84"/>
      <c r="P200" s="84"/>
      <c r="Q200" s="84"/>
      <c r="R200" s="84"/>
      <c r="S200" s="84"/>
      <c r="T200" s="84"/>
    </row>
    <row r="201" spans="14:20" x14ac:dyDescent="0.4">
      <c r="N201" s="83"/>
      <c r="O201" s="84"/>
      <c r="P201" s="84"/>
      <c r="Q201" s="84"/>
      <c r="R201" s="84"/>
      <c r="S201" s="84"/>
      <c r="T201" s="84"/>
    </row>
    <row r="202" spans="14:20" x14ac:dyDescent="0.4">
      <c r="N202" s="83"/>
      <c r="O202" s="84"/>
      <c r="P202" s="84"/>
      <c r="Q202" s="84"/>
      <c r="R202" s="84"/>
      <c r="S202" s="84"/>
      <c r="T202" s="84"/>
    </row>
    <row r="203" spans="14:20" x14ac:dyDescent="0.4">
      <c r="N203" s="83"/>
      <c r="O203" s="84"/>
      <c r="P203" s="84"/>
      <c r="Q203" s="84"/>
      <c r="R203" s="84"/>
      <c r="S203" s="84"/>
      <c r="T203" s="84"/>
    </row>
    <row r="204" spans="14:20" x14ac:dyDescent="0.4">
      <c r="N204" s="83"/>
      <c r="O204" s="84"/>
      <c r="P204" s="84"/>
      <c r="Q204" s="84"/>
      <c r="R204" s="84"/>
      <c r="S204" s="84"/>
      <c r="T204" s="84"/>
    </row>
    <row r="205" spans="14:20" x14ac:dyDescent="0.4">
      <c r="N205" s="83"/>
      <c r="O205" s="84"/>
      <c r="P205" s="84"/>
      <c r="Q205" s="84"/>
      <c r="R205" s="84"/>
      <c r="S205" s="84"/>
      <c r="T205" s="84"/>
    </row>
    <row r="206" spans="14:20" x14ac:dyDescent="0.4">
      <c r="N206" s="83"/>
      <c r="O206" s="84"/>
      <c r="P206" s="84"/>
      <c r="Q206" s="84"/>
      <c r="R206" s="84"/>
      <c r="S206" s="84"/>
      <c r="T206" s="84"/>
    </row>
    <row r="207" spans="14:20" x14ac:dyDescent="0.4">
      <c r="N207" s="83"/>
      <c r="O207" s="84"/>
      <c r="P207" s="84"/>
      <c r="Q207" s="84"/>
      <c r="R207" s="84"/>
      <c r="S207" s="84"/>
      <c r="T207" s="84"/>
    </row>
    <row r="208" spans="14:20" x14ac:dyDescent="0.4">
      <c r="N208" s="83"/>
      <c r="O208" s="84"/>
      <c r="P208" s="84"/>
      <c r="Q208" s="84"/>
      <c r="R208" s="84"/>
      <c r="S208" s="84"/>
      <c r="T208" s="84"/>
    </row>
    <row r="209" spans="14:20" x14ac:dyDescent="0.4">
      <c r="N209" s="83"/>
      <c r="O209" s="84"/>
      <c r="P209" s="84"/>
      <c r="Q209" s="84"/>
      <c r="R209" s="84"/>
      <c r="S209" s="84"/>
      <c r="T209" s="84"/>
    </row>
    <row r="210" spans="14:20" x14ac:dyDescent="0.4">
      <c r="N210" s="83"/>
      <c r="O210" s="84"/>
      <c r="P210" s="84"/>
      <c r="Q210" s="84"/>
      <c r="R210" s="84"/>
      <c r="S210" s="84"/>
      <c r="T210" s="84"/>
    </row>
    <row r="211" spans="14:20" x14ac:dyDescent="0.4">
      <c r="N211" s="83"/>
      <c r="O211" s="84"/>
      <c r="P211" s="84"/>
      <c r="Q211" s="84"/>
      <c r="R211" s="84"/>
      <c r="S211" s="84"/>
      <c r="T211" s="84"/>
    </row>
    <row r="212" spans="14:20" x14ac:dyDescent="0.4">
      <c r="N212" s="83"/>
      <c r="O212" s="84"/>
      <c r="P212" s="84"/>
      <c r="Q212" s="84"/>
      <c r="R212" s="84"/>
      <c r="S212" s="84"/>
      <c r="T212" s="84"/>
    </row>
    <row r="213" spans="14:20" x14ac:dyDescent="0.4">
      <c r="N213" s="83"/>
      <c r="O213" s="84"/>
      <c r="P213" s="84"/>
      <c r="Q213" s="84"/>
      <c r="R213" s="84"/>
      <c r="S213" s="84"/>
      <c r="T213" s="84"/>
    </row>
    <row r="214" spans="14:20" x14ac:dyDescent="0.4">
      <c r="N214" s="83"/>
      <c r="O214" s="84"/>
      <c r="P214" s="84"/>
      <c r="Q214" s="84"/>
      <c r="R214" s="84"/>
      <c r="S214" s="84"/>
      <c r="T214" s="84"/>
    </row>
  </sheetData>
  <mergeCells count="26">
    <mergeCell ref="A31:L31"/>
    <mergeCell ref="A22:B23"/>
    <mergeCell ref="G22:J23"/>
    <mergeCell ref="K22:K23"/>
    <mergeCell ref="L22:L23"/>
    <mergeCell ref="A28:B30"/>
    <mergeCell ref="C28:D28"/>
    <mergeCell ref="K28:L28"/>
    <mergeCell ref="G29:I29"/>
    <mergeCell ref="K29:L29"/>
    <mergeCell ref="G30:I30"/>
    <mergeCell ref="G7:J8"/>
    <mergeCell ref="K7:K8"/>
    <mergeCell ref="L7:L8"/>
    <mergeCell ref="O7:S7"/>
    <mergeCell ref="G15:J16"/>
    <mergeCell ref="K15:K16"/>
    <mergeCell ref="L15:L16"/>
    <mergeCell ref="K30:L30"/>
    <mergeCell ref="H1:L1"/>
    <mergeCell ref="H2:H3"/>
    <mergeCell ref="C4:D4"/>
    <mergeCell ref="E4:H4"/>
    <mergeCell ref="C5:D5"/>
    <mergeCell ref="E5:H5"/>
    <mergeCell ref="I5:J5"/>
  </mergeCells>
  <conditionalFormatting sqref="E5:H6 K3:K4 G28 G29:I29">
    <cfRule type="cellIs" dxfId="84" priority="2" stopIfTrue="1" operator="equal">
      <formula>0</formula>
    </cfRule>
  </conditionalFormatting>
  <conditionalFormatting sqref="A9:A14 A17:A21 A24:A27">
    <cfRule type="cellIs" dxfId="83" priority="3" stopIfTrue="1" operator="greaterThan">
      <formula>0</formula>
    </cfRule>
  </conditionalFormatting>
  <conditionalFormatting sqref="T9 T24">
    <cfRule type="expression" dxfId="82" priority="4" stopIfTrue="1">
      <formula>S10&lt;&gt;T9</formula>
    </cfRule>
  </conditionalFormatting>
  <conditionalFormatting sqref="S10">
    <cfRule type="expression" dxfId="81" priority="5" stopIfTrue="1">
      <formula>$S$10&lt;&gt;$T$9</formula>
    </cfRule>
  </conditionalFormatting>
  <conditionalFormatting sqref="S11 U9">
    <cfRule type="expression" dxfId="80" priority="6" stopIfTrue="1">
      <formula>$U$9&lt;&gt;$S$11</formula>
    </cfRule>
  </conditionalFormatting>
  <conditionalFormatting sqref="V9 S12:S14">
    <cfRule type="expression" dxfId="79" priority="7" stopIfTrue="1">
      <formula>$V$9&lt;&gt;$S$12</formula>
    </cfRule>
  </conditionalFormatting>
  <conditionalFormatting sqref="T11 U10">
    <cfRule type="expression" dxfId="78" priority="8" stopIfTrue="1">
      <formula>$U$10&lt;&gt;$T$11</formula>
    </cfRule>
  </conditionalFormatting>
  <conditionalFormatting sqref="T12:T14 V10">
    <cfRule type="expression" dxfId="77" priority="9" stopIfTrue="1">
      <formula>$V$10&lt;&gt;$T$12</formula>
    </cfRule>
  </conditionalFormatting>
  <conditionalFormatting sqref="V11 U12:U14">
    <cfRule type="expression" dxfId="76" priority="10" stopIfTrue="1">
      <formula>$V$11&lt;&gt;$U$12</formula>
    </cfRule>
  </conditionalFormatting>
  <conditionalFormatting sqref="T17 S18">
    <cfRule type="expression" dxfId="75" priority="11" stopIfTrue="1">
      <formula>$S$18&lt;&gt;$T$17</formula>
    </cfRule>
  </conditionalFormatting>
  <conditionalFormatting sqref="U17 S19">
    <cfRule type="expression" dxfId="74" priority="12" stopIfTrue="1">
      <formula>$U$17&lt;&gt;$S$19</formula>
    </cfRule>
  </conditionalFormatting>
  <conditionalFormatting sqref="V17 S20:S21">
    <cfRule type="expression" dxfId="73" priority="13" stopIfTrue="1">
      <formula>$V$17&lt;&gt;$S$20</formula>
    </cfRule>
  </conditionalFormatting>
  <conditionalFormatting sqref="U18 T19">
    <cfRule type="expression" dxfId="72" priority="14" stopIfTrue="1">
      <formula>$U$18&lt;&gt;$T$19</formula>
    </cfRule>
  </conditionalFormatting>
  <conditionalFormatting sqref="V18 T20:T21">
    <cfRule type="expression" dxfId="71" priority="15" stopIfTrue="1">
      <formula>$V$18&lt;&gt;$T$20</formula>
    </cfRule>
  </conditionalFormatting>
  <conditionalFormatting sqref="V19 U20:U21">
    <cfRule type="expression" dxfId="70" priority="16" stopIfTrue="1">
      <formula>$V$19&lt;&gt;$U$20</formula>
    </cfRule>
  </conditionalFormatting>
  <conditionalFormatting sqref="U24 S26">
    <cfRule type="expression" dxfId="69" priority="17" stopIfTrue="1">
      <formula>$U$24&lt;&gt;$S$26</formula>
    </cfRule>
  </conditionalFormatting>
  <conditionalFormatting sqref="V24 S27">
    <cfRule type="expression" dxfId="68" priority="18" stopIfTrue="1">
      <formula>$V$24&lt;&gt;$S$27</formula>
    </cfRule>
  </conditionalFormatting>
  <conditionalFormatting sqref="S25">
    <cfRule type="expression" dxfId="67" priority="19" stopIfTrue="1">
      <formula>T24&lt;&gt;S25</formula>
    </cfRule>
  </conditionalFormatting>
  <conditionalFormatting sqref="U25 T26">
    <cfRule type="expression" dxfId="66" priority="20" stopIfTrue="1">
      <formula>$U$25&lt;&gt;$T$26</formula>
    </cfRule>
  </conditionalFormatting>
  <conditionalFormatting sqref="V25 T27">
    <cfRule type="expression" dxfId="65" priority="21" stopIfTrue="1">
      <formula>$V$25&lt;&gt;$T$27</formula>
    </cfRule>
  </conditionalFormatting>
  <conditionalFormatting sqref="V26 U27">
    <cfRule type="expression" dxfId="64" priority="22" stopIfTrue="1">
      <formula>$V$26&lt;&gt;$U$27</formula>
    </cfRule>
  </conditionalFormatting>
  <conditionalFormatting sqref="E4:H4">
    <cfRule type="cellIs" dxfId="63" priority="1" stopIfTrue="1" operator="equal">
      <formula>0</formula>
    </cfRule>
  </conditionalFormatting>
  <printOptions horizontalCentered="1" gridLinesSet="0"/>
  <pageMargins left="0.15748031496062992" right="0.15748031496062992" top="1.0236220472440944" bottom="0.19685039370078741" header="7.874015748031496E-2" footer="0.47244094488188981"/>
  <pageSetup paperSize="9" scale="39" orientation="portrait" horizontalDpi="1200" verticalDpi="1200"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BFA7C-8BEF-427C-A277-7705E1ECAD95}">
  <sheetPr codeName="List22"/>
  <dimension ref="A1:IU213"/>
  <sheetViews>
    <sheetView showGridLines="0" showZeros="0" zoomScale="50" zoomScaleNormal="50" workbookViewId="0">
      <selection activeCell="L26" sqref="L26"/>
    </sheetView>
  </sheetViews>
  <sheetFormatPr defaultColWidth="15.33203125" defaultRowHeight="21" x14ac:dyDescent="0.4"/>
  <cols>
    <col min="1" max="1" width="5" style="80" customWidth="1"/>
    <col min="2" max="2" width="5.5546875" style="80" customWidth="1"/>
    <col min="3" max="3" width="13.6640625" style="80" customWidth="1"/>
    <col min="4" max="4" width="47.5546875" style="80" customWidth="1"/>
    <col min="5" max="5" width="28.5546875" style="80" customWidth="1"/>
    <col min="6" max="6" width="19.33203125" style="80" customWidth="1"/>
    <col min="7" max="10" width="18.5546875" style="80" customWidth="1"/>
    <col min="11" max="11" width="14.33203125" style="80" customWidth="1"/>
    <col min="12" max="12" width="16" style="80" customWidth="1"/>
    <col min="13" max="13" width="5" style="81" customWidth="1"/>
    <col min="14" max="14" width="14.44140625" style="5" hidden="1" customWidth="1"/>
    <col min="15" max="15" width="10.88671875" style="5" hidden="1" customWidth="1"/>
    <col min="16" max="16" width="24.44140625" style="5" hidden="1" customWidth="1"/>
    <col min="17" max="17" width="20.5546875" style="5" hidden="1" customWidth="1"/>
    <col min="18" max="23" width="14.5546875" style="5" hidden="1" customWidth="1"/>
    <col min="24" max="24" width="10.88671875" style="5" hidden="1" customWidth="1"/>
    <col min="25" max="25" width="24.6640625" style="5" hidden="1" customWidth="1"/>
    <col min="26" max="26" width="20.44140625" style="5" hidden="1" customWidth="1"/>
    <col min="27" max="30" width="15.33203125" style="5" hidden="1" customWidth="1"/>
    <col min="31" max="32" width="15" style="5" hidden="1" customWidth="1"/>
    <col min="33" max="34" width="15.33203125" style="5" hidden="1" customWidth="1"/>
    <col min="35" max="204" width="15.33203125" style="5" customWidth="1"/>
    <col min="205" max="205" width="3.109375" style="5" customWidth="1"/>
    <col min="206" max="16384" width="15.33203125" style="5"/>
  </cols>
  <sheetData>
    <row r="1" spans="1:255" ht="45.75" customHeight="1" x14ac:dyDescent="0.75">
      <c r="A1" s="1"/>
      <c r="B1" s="1"/>
      <c r="C1" s="1"/>
      <c r="D1" s="1"/>
      <c r="E1" s="1"/>
      <c r="F1" s="1"/>
      <c r="G1" s="1"/>
      <c r="H1" s="427" t="s">
        <v>0</v>
      </c>
      <c r="I1" s="427"/>
      <c r="J1" s="427"/>
      <c r="K1" s="427"/>
      <c r="L1" s="427"/>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ht="50.1" customHeight="1" x14ac:dyDescent="0.75">
      <c r="A2" s="1"/>
      <c r="B2" s="1"/>
      <c r="C2" s="1"/>
      <c r="D2" s="1"/>
      <c r="E2" s="1"/>
      <c r="F2" s="1"/>
      <c r="G2" s="1"/>
      <c r="H2" s="428"/>
      <c r="I2" s="7" t="s">
        <v>1</v>
      </c>
      <c r="J2" s="7"/>
      <c r="K2" s="8">
        <v>1</v>
      </c>
      <c r="L2" s="9"/>
      <c r="N2" s="3"/>
      <c r="O2" s="10" t="str">
        <f>'[1]vnos podatkov'!$A$6</f>
        <v>OP 8-11 - MIDI TENIS</v>
      </c>
      <c r="P2" s="11"/>
      <c r="Q2" s="11"/>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row>
    <row r="3" spans="1:255" ht="50.1" customHeight="1" x14ac:dyDescent="0.55000000000000004">
      <c r="A3" s="1"/>
      <c r="B3" s="1"/>
      <c r="C3" s="1"/>
      <c r="D3" s="1"/>
      <c r="E3" s="1"/>
      <c r="F3" s="1"/>
      <c r="G3" s="1"/>
      <c r="H3" s="428"/>
      <c r="I3" s="12" t="s">
        <v>2</v>
      </c>
      <c r="J3" s="12"/>
      <c r="K3" s="13">
        <f>'[1]vnos podatkov'!$A$8</f>
        <v>0</v>
      </c>
      <c r="L3" s="152"/>
      <c r="N3" s="3"/>
      <c r="O3" s="14">
        <f>'[1]vnos podatkov'!$A$8</f>
        <v>0</v>
      </c>
      <c r="P3" s="14">
        <f>'[1]vnos podatkov'!$B$8</f>
        <v>0</v>
      </c>
      <c r="Q3" s="14">
        <f>'[1]vnos podatkov'!$A$10</f>
        <v>46095</v>
      </c>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row>
    <row r="4" spans="1:255" ht="50.1" customHeight="1" x14ac:dyDescent="0.75">
      <c r="A4" s="1"/>
      <c r="B4" s="1"/>
      <c r="C4" s="429" t="s">
        <v>3</v>
      </c>
      <c r="D4" s="429"/>
      <c r="E4" s="430" t="s">
        <v>4</v>
      </c>
      <c r="F4" s="430">
        <f>'[1]vnos podatkov'!$C$10</f>
        <v>0</v>
      </c>
      <c r="G4" s="431">
        <f>'[1]vnos podatkov'!$C$10</f>
        <v>0</v>
      </c>
      <c r="H4" s="431">
        <f>'[1]vnos podatkov'!$C$10</f>
        <v>0</v>
      </c>
      <c r="I4" s="17" t="s">
        <v>5</v>
      </c>
      <c r="J4" s="18"/>
      <c r="K4" s="18"/>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row>
    <row r="5" spans="1:255" ht="50.1" customHeight="1" x14ac:dyDescent="0.75">
      <c r="A5" s="1"/>
      <c r="B5" s="1"/>
      <c r="C5" s="429" t="s">
        <v>6</v>
      </c>
      <c r="D5" s="429"/>
      <c r="E5" s="430" t="str">
        <f>'[1]vnos podatkov'!$A$6</f>
        <v>OP 8-11 - MIDI TENIS</v>
      </c>
      <c r="F5" s="430"/>
      <c r="G5" s="431"/>
      <c r="H5" s="431"/>
      <c r="I5" s="432" t="s">
        <v>58</v>
      </c>
      <c r="J5" s="432"/>
      <c r="K5" s="21"/>
      <c r="L5" s="15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row>
    <row r="6" spans="1:255" ht="50.1" customHeight="1" thickBot="1" x14ac:dyDescent="0.8">
      <c r="A6" s="1"/>
      <c r="B6" s="1"/>
      <c r="C6" s="15"/>
      <c r="D6" s="15"/>
      <c r="E6" s="16"/>
      <c r="F6" s="16"/>
      <c r="G6" s="16"/>
      <c r="H6" s="16"/>
      <c r="I6" s="17"/>
      <c r="J6" s="17"/>
      <c r="K6" s="21"/>
      <c r="L6" s="9"/>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row>
    <row r="7" spans="1:255" s="28" customFormat="1" ht="67.5" customHeight="1" thickBot="1" x14ac:dyDescent="0.85">
      <c r="A7" s="1"/>
      <c r="B7" s="433" t="s">
        <v>59</v>
      </c>
      <c r="C7" s="434"/>
      <c r="D7" s="435"/>
      <c r="E7" s="24"/>
      <c r="F7" s="25"/>
      <c r="G7" s="419"/>
      <c r="H7" s="419"/>
      <c r="I7" s="419"/>
      <c r="J7" s="419"/>
      <c r="K7" s="420" t="s">
        <v>9</v>
      </c>
      <c r="L7" s="420" t="s">
        <v>10</v>
      </c>
      <c r="M7" s="81"/>
      <c r="N7" s="27"/>
      <c r="O7" s="424" t="s">
        <v>11</v>
      </c>
      <c r="P7" s="425"/>
      <c r="Q7" s="425"/>
      <c r="R7" s="425"/>
      <c r="S7" s="426"/>
      <c r="T7" s="154"/>
      <c r="U7" s="154"/>
      <c r="V7" s="154"/>
      <c r="W7" s="154"/>
      <c r="X7" s="154"/>
      <c r="Y7" s="154"/>
      <c r="Z7" s="154"/>
      <c r="AA7" s="154"/>
      <c r="AB7" s="154"/>
      <c r="AC7" s="154"/>
      <c r="AD7" s="154"/>
      <c r="AE7" s="154"/>
      <c r="AF7" s="154"/>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S7" s="27"/>
      <c r="IT7" s="27"/>
      <c r="IU7" s="27"/>
    </row>
    <row r="8" spans="1:255" s="34" customFormat="1" ht="40.5" customHeight="1" x14ac:dyDescent="0.55000000000000004">
      <c r="A8" s="1"/>
      <c r="B8" s="1"/>
      <c r="C8" s="29" t="s">
        <v>12</v>
      </c>
      <c r="D8" s="29" t="s">
        <v>13</v>
      </c>
      <c r="E8" s="29" t="s">
        <v>14</v>
      </c>
      <c r="F8" s="29" t="s">
        <v>15</v>
      </c>
      <c r="G8" s="419"/>
      <c r="H8" s="419"/>
      <c r="I8" s="419"/>
      <c r="J8" s="419"/>
      <c r="K8" s="420"/>
      <c r="L8" s="420"/>
      <c r="M8" s="81"/>
      <c r="N8" s="30"/>
      <c r="O8" s="31" t="s">
        <v>12</v>
      </c>
      <c r="P8" s="31" t="s">
        <v>13</v>
      </c>
      <c r="Q8" s="31" t="s">
        <v>14</v>
      </c>
      <c r="R8" s="31" t="s">
        <v>15</v>
      </c>
      <c r="S8" s="32"/>
      <c r="T8" s="32"/>
      <c r="U8" s="32"/>
      <c r="V8" s="32"/>
      <c r="W8" s="155"/>
      <c r="X8" s="31" t="s">
        <v>12</v>
      </c>
      <c r="Y8" s="31" t="s">
        <v>13</v>
      </c>
      <c r="Z8" s="31" t="s">
        <v>14</v>
      </c>
      <c r="AA8" s="31" t="s">
        <v>15</v>
      </c>
      <c r="AB8" s="155"/>
      <c r="AC8" s="155"/>
      <c r="AD8" s="155"/>
      <c r="AE8" s="155"/>
      <c r="AF8" s="33" t="s">
        <v>16</v>
      </c>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row>
    <row r="9" spans="1:255" ht="69" customHeight="1" x14ac:dyDescent="0.5">
      <c r="A9" s="35">
        <v>1</v>
      </c>
      <c r="B9" s="36">
        <v>1</v>
      </c>
      <c r="C9" s="37" t="str">
        <f>UPPER(IF($A9="","",VLOOKUP($A9,'[1]ž round robin žrebna lista'!$A$7:$R$128,2)))</f>
        <v/>
      </c>
      <c r="D9" s="38" t="str">
        <f>UPPER(IF($A9="","",VLOOKUP($A9,'[1]ž round robin žrebna lista'!$A$7:$R$128,3)))</f>
        <v>DEŽMAN</v>
      </c>
      <c r="E9" s="38" t="str">
        <f>PROPER(IF($A9="","",VLOOKUP($A9,'[1]ž round robin žrebna lista'!$A$7:$R$128,4)))</f>
        <v>Eva</v>
      </c>
      <c r="F9" s="39" t="str">
        <f>UPPER(IF($A9="","",VLOOKUP($A9,'[1]ž round robin žrebna lista'!$A$7:$R$128,5)))</f>
        <v>OTOČE</v>
      </c>
      <c r="G9" s="40"/>
      <c r="H9" s="41" t="s">
        <v>93</v>
      </c>
      <c r="I9" s="41" t="s">
        <v>81</v>
      </c>
      <c r="J9" s="41" t="s">
        <v>88</v>
      </c>
      <c r="K9" s="42">
        <v>3</v>
      </c>
      <c r="L9" s="42">
        <v>1</v>
      </c>
      <c r="M9" s="81">
        <f>IF($A9="","",VLOOKUP($A9,'[1]ž round robin žrebna lista'!$A$7:$R$128,14))</f>
        <v>0</v>
      </c>
      <c r="N9" s="4">
        <v>1</v>
      </c>
      <c r="O9" s="44" t="str">
        <f>UPPER(IF($A9="","",VLOOKUP($A9,'[1]ž round robin žrebna lista'!$A$7:$R$128,2)))</f>
        <v/>
      </c>
      <c r="P9" s="44" t="str">
        <f>UPPER(IF($A9="","",VLOOKUP($A9,'[1]ž round robin žrebna lista'!$A$7:$R$128,3)))</f>
        <v>DEŽMAN</v>
      </c>
      <c r="Q9" s="44" t="str">
        <f>PROPER(IF($A9="","",VLOOKUP($A9,'[1]ž round robin žrebna lista'!$A$7:$R$128,4)))</f>
        <v>Eva</v>
      </c>
      <c r="R9" s="44" t="str">
        <f>UPPER(IF($A9="","",VLOOKUP($A9,'[1]ž round robin žrebna lista'!$A$7:$R$128,5)))</f>
        <v>OTOČE</v>
      </c>
      <c r="S9" s="156"/>
      <c r="T9" s="46"/>
      <c r="U9" s="46"/>
      <c r="V9" s="46"/>
      <c r="W9" s="4">
        <v>1</v>
      </c>
      <c r="X9" s="44" t="str">
        <f>UPPER(IF($A9="","",VLOOKUP($A9,'[1]ž round robin žrebna lista'!$A$7:$R$128,2)))</f>
        <v/>
      </c>
      <c r="Y9" s="44" t="str">
        <f>UPPER(IF($A9="","",VLOOKUP($A9,'[1]ž round robin žrebna lista'!$A$7:$R$128,3)))</f>
        <v>DEŽMAN</v>
      </c>
      <c r="Z9" s="44" t="str">
        <f>PROPER(IF($A9="","",VLOOKUP($A9,'[1]ž round robin žrebna lista'!$A$7:$R$128,4)))</f>
        <v>Eva</v>
      </c>
      <c r="AA9" s="44" t="str">
        <f>UPPER(IF($A9="","",VLOOKUP($A9,'[1]ž round robin žrebna lista'!$A$7:$R$128,5)))</f>
        <v>OTOČE</v>
      </c>
      <c r="AB9" s="45"/>
      <c r="AC9" s="46" t="str">
        <f>IF(T9="","",IF(T9="1bb","1bb",IF(T9="2bb","2bb",IF(T9=1,$M10,0))))</f>
        <v/>
      </c>
      <c r="AD9" s="46" t="str">
        <f>IF(U9="","",IF(U9="1bb","1bb",IF(U9="3bb","3bb",IF(U9=1,$M11,0))))</f>
        <v/>
      </c>
      <c r="AE9" s="46" t="str">
        <f>IF(V9="","",IF(V9="1bb","1bb",IF(V9="4bb","4bb",IF(V9=1,$M12,0))))</f>
        <v/>
      </c>
      <c r="AF9" s="47">
        <f>SUM(AC9:AE9)</f>
        <v>0</v>
      </c>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row>
    <row r="10" spans="1:255" ht="69" customHeight="1" x14ac:dyDescent="0.5">
      <c r="A10" s="35">
        <v>15</v>
      </c>
      <c r="B10" s="36">
        <v>2</v>
      </c>
      <c r="C10" s="37" t="str">
        <f>UPPER(IF($A10="","",VLOOKUP($A10,'[1]ž round robin žrebna lista'!$A$7:$R$128,2)))</f>
        <v/>
      </c>
      <c r="D10" s="38" t="str">
        <f>UPPER(IF($A10="","",VLOOKUP($A10,'[1]ž round robin žrebna lista'!$A$7:$R$128,3)))</f>
        <v>MAGDALENIĆ</v>
      </c>
      <c r="E10" s="38" t="str">
        <f>PROPER(IF($A10="","",VLOOKUP($A10,'[1]ž round robin žrebna lista'!$A$7:$R$128,4)))</f>
        <v>Naja</v>
      </c>
      <c r="F10" s="39" t="str">
        <f>UPPER(IF($A10="","",VLOOKUP($A10,'[1]ž round robin žrebna lista'!$A$7:$R$128,5)))</f>
        <v>TK_SB</v>
      </c>
      <c r="G10" s="41" t="s">
        <v>94</v>
      </c>
      <c r="H10" s="40"/>
      <c r="I10" s="41" t="s">
        <v>82</v>
      </c>
      <c r="J10" s="41" t="s">
        <v>76</v>
      </c>
      <c r="K10" s="42" t="s">
        <v>132</v>
      </c>
      <c r="L10" s="42">
        <v>4</v>
      </c>
      <c r="M10" s="81">
        <f>IF($A10="","",VLOOKUP($A10,'[1]ž round robin žrebna lista'!$A$7:$R$128,14))</f>
        <v>0</v>
      </c>
      <c r="N10" s="4">
        <v>2</v>
      </c>
      <c r="O10" s="44" t="str">
        <f>UPPER(IF($A10="","",VLOOKUP($A10,'[1]ž round robin žrebna lista'!$A$7:$R$128,2)))</f>
        <v/>
      </c>
      <c r="P10" s="44" t="str">
        <f>UPPER(IF($A10="","",VLOOKUP($A10,'[1]ž round robin žrebna lista'!$A$7:$R$128,3)))</f>
        <v>MAGDALENIĆ</v>
      </c>
      <c r="Q10" s="44" t="str">
        <f>PROPER(IF($A10="","",VLOOKUP($A10,'[1]ž round robin žrebna lista'!$A$7:$R$128,4)))</f>
        <v>Naja</v>
      </c>
      <c r="R10" s="44" t="str">
        <f>UPPER(IF($A10="","",VLOOKUP($A10,'[1]ž round robin žrebna lista'!$A$7:$R$128,5)))</f>
        <v>TK_SB</v>
      </c>
      <c r="S10" s="46"/>
      <c r="T10" s="156"/>
      <c r="U10" s="46"/>
      <c r="V10" s="46"/>
      <c r="W10" s="4">
        <v>2</v>
      </c>
      <c r="X10" s="44" t="str">
        <f>UPPER(IF($A10="","",VLOOKUP($A10,'[1]ž round robin žrebna lista'!$A$7:$R$128,2)))</f>
        <v/>
      </c>
      <c r="Y10" s="44" t="str">
        <f>UPPER(IF($A10="","",VLOOKUP($A10,'[1]ž round robin žrebna lista'!$A$7:$R$128,3)))</f>
        <v>MAGDALENIĆ</v>
      </c>
      <c r="Z10" s="44" t="str">
        <f>PROPER(IF($A10="","",VLOOKUP($A10,'[1]ž round robin žrebna lista'!$A$7:$R$128,4)))</f>
        <v>Naja</v>
      </c>
      <c r="AA10" s="44" t="str">
        <f>UPPER(IF($A10="","",VLOOKUP($A10,'[1]ž round robin žrebna lista'!$A$7:$R$128,5)))</f>
        <v>TK_SB</v>
      </c>
      <c r="AB10" s="46" t="str">
        <f>IF(S10="","",IF(S10="1bb","1bb",IF(S10="2bb","2bb",IF(S10=1,0,M9))))</f>
        <v/>
      </c>
      <c r="AC10" s="45"/>
      <c r="AD10" s="46" t="str">
        <f>IF(U10="","",IF(U10="2bb","2bb",IF(U10="3bb","3bb",IF(U10=2,M11,0))))</f>
        <v/>
      </c>
      <c r="AE10" s="46" t="str">
        <f>IF(V10="","",IF(V10="2bb","2bb",IF(V10="4bb","4bb",IF(V10=2,M12,0))))</f>
        <v/>
      </c>
      <c r="AF10" s="47">
        <f>SUM(AC10:AE10)</f>
        <v>0</v>
      </c>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row>
    <row r="11" spans="1:255" ht="69" customHeight="1" x14ac:dyDescent="0.5">
      <c r="A11" s="35">
        <v>16</v>
      </c>
      <c r="B11" s="48">
        <v>3</v>
      </c>
      <c r="C11" s="37" t="str">
        <f>UPPER(IF($A11="","",VLOOKUP($A11,'[1]ž round robin žrebna lista'!$A$7:$R$128,2)))</f>
        <v/>
      </c>
      <c r="D11" s="38" t="str">
        <f>UPPER(IF($A11="","",VLOOKUP($A11,'[1]ž round robin žrebna lista'!$A$7:$R$128,3)))</f>
        <v>MOHORKO</v>
      </c>
      <c r="E11" s="38" t="str">
        <f>PROPER(IF($A11="","",VLOOKUP($A11,'[1]ž round robin žrebna lista'!$A$7:$R$128,4)))</f>
        <v>Ela</v>
      </c>
      <c r="F11" s="39" t="s">
        <v>30</v>
      </c>
      <c r="G11" s="41" t="s">
        <v>76</v>
      </c>
      <c r="H11" s="41" t="s">
        <v>83</v>
      </c>
      <c r="I11" s="40"/>
      <c r="J11" s="41" t="s">
        <v>130</v>
      </c>
      <c r="K11" s="42">
        <v>2</v>
      </c>
      <c r="L11" s="42">
        <v>2</v>
      </c>
      <c r="M11" s="81">
        <f>IF($A11="","",VLOOKUP($A11,'[1]ž round robin žrebna lista'!$A$7:$R$128,14))</f>
        <v>0</v>
      </c>
      <c r="N11" s="4">
        <v>3</v>
      </c>
      <c r="O11" s="44" t="str">
        <f>UPPER(IF($A11="","",VLOOKUP($A11,'[1]ž round robin žrebna lista'!$A$7:$R$128,2)))</f>
        <v/>
      </c>
      <c r="P11" s="44" t="str">
        <f>UPPER(IF($A11="","",VLOOKUP($A11,'[1]ž round robin žrebna lista'!$A$7:$R$128,3)))</f>
        <v>MOHORKO</v>
      </c>
      <c r="Q11" s="44" t="str">
        <f>PROPER(IF($A11="","",VLOOKUP($A11,'[1]ž round robin žrebna lista'!$A$7:$R$128,4)))</f>
        <v>Ela</v>
      </c>
      <c r="R11" s="44" t="str">
        <f>UPPER(IF($A11="","",VLOOKUP($A11,'[1]ž round robin žrebna lista'!$A$7:$R$128,5)))</f>
        <v>TABRE</v>
      </c>
      <c r="S11" s="46"/>
      <c r="T11" s="46"/>
      <c r="U11" s="156"/>
      <c r="V11" s="46"/>
      <c r="W11" s="4">
        <v>3</v>
      </c>
      <c r="X11" s="44" t="str">
        <f>UPPER(IF($A11="","",VLOOKUP($A11,'[1]ž round robin žrebna lista'!$A$7:$R$128,2)))</f>
        <v/>
      </c>
      <c r="Y11" s="44" t="str">
        <f>UPPER(IF($A11="","",VLOOKUP($A11,'[1]ž round robin žrebna lista'!$A$7:$R$128,3)))</f>
        <v>MOHORKO</v>
      </c>
      <c r="Z11" s="44" t="str">
        <f>PROPER(IF($A11="","",VLOOKUP($A11,'[1]ž round robin žrebna lista'!$A$7:$R$128,4)))</f>
        <v>Ela</v>
      </c>
      <c r="AA11" s="44" t="str">
        <f>UPPER(IF($A11="","",VLOOKUP($A11,'[1]ž round robin žrebna lista'!$A$7:$R$128,5)))</f>
        <v>TABRE</v>
      </c>
      <c r="AB11" s="46" t="str">
        <f>IF(S11="","",IF(S11="1bb","1bb",IF(S11="3bb","3bb",IF(S11=1,0,M9))))</f>
        <v/>
      </c>
      <c r="AC11" s="46" t="str">
        <f>IF(T11="","",IF(T11="2bb","2bb",IF(T11="3bb","3bb",IF(T11=2,0,M10))))</f>
        <v/>
      </c>
      <c r="AD11" s="45"/>
      <c r="AE11" s="46" t="str">
        <f>IF(V11="","",IF(V11="3bb","3bb",IF(V11="4bb","4bb",IF(V11=3,M12,0))))</f>
        <v/>
      </c>
      <c r="AF11" s="47">
        <f>SUM(AC11:AE11)</f>
        <v>0</v>
      </c>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row>
    <row r="12" spans="1:255" ht="69" customHeight="1" x14ac:dyDescent="0.5">
      <c r="A12" s="35">
        <v>19</v>
      </c>
      <c r="B12" s="36">
        <v>4</v>
      </c>
      <c r="C12" s="37" t="str">
        <f>UPPER(IF($A12="","",VLOOKUP($A12,'[1]ž round robin žrebna lista'!$A$7:$R$128,2)))</f>
        <v/>
      </c>
      <c r="D12" s="38" t="str">
        <f>UPPER(IF($A12="","",VLOOKUP($A12,'[1]ž round robin žrebna lista'!$A$7:$R$128,3)))</f>
        <v>POPOVIĆ</v>
      </c>
      <c r="E12" s="38" t="str">
        <f>PROPER(IF($A12="","",VLOOKUP($A12,'[1]ž round robin žrebna lista'!$A$7:$R$128,4)))</f>
        <v>Mila</v>
      </c>
      <c r="F12" s="39" t="s">
        <v>60</v>
      </c>
      <c r="G12" s="41" t="s">
        <v>87</v>
      </c>
      <c r="H12" s="41" t="s">
        <v>81</v>
      </c>
      <c r="I12" s="41" t="s">
        <v>131</v>
      </c>
      <c r="J12" s="40"/>
      <c r="K12" s="42">
        <v>1</v>
      </c>
      <c r="L12" s="42">
        <v>3</v>
      </c>
      <c r="M12" s="81">
        <f>IF($A12="","",VLOOKUP($A12,'[1]ž round robin žrebna lista'!$A$7:$R$128,14))</f>
        <v>0</v>
      </c>
      <c r="N12" s="4">
        <v>4</v>
      </c>
      <c r="O12" s="44" t="str">
        <f>UPPER(IF($A12="","",VLOOKUP($A12,'[1]ž round robin žrebna lista'!$A$7:$R$128,2)))</f>
        <v/>
      </c>
      <c r="P12" s="44" t="str">
        <f>UPPER(IF($A12="","",VLOOKUP($A12,'[1]ž round robin žrebna lista'!$A$7:$R$128,3)))</f>
        <v>POPOVIĆ</v>
      </c>
      <c r="Q12" s="44" t="str">
        <f>PROPER(IF($A12="","",VLOOKUP($A12,'[1]ž round robin žrebna lista'!$A$7:$R$128,4)))</f>
        <v>Mila</v>
      </c>
      <c r="R12" s="44" t="str">
        <f>UPPER(IF($A12="","",VLOOKUP($A12,'[1]ž round robin žrebna lista'!$A$7:$R$128,5)))</f>
        <v>BR-MB</v>
      </c>
      <c r="S12" s="46"/>
      <c r="T12" s="46"/>
      <c r="U12" s="46"/>
      <c r="V12" s="156"/>
      <c r="W12" s="4">
        <v>4</v>
      </c>
      <c r="X12" s="44" t="str">
        <f>UPPER(IF($A12="","",VLOOKUP($A12,'[1]ž round robin žrebna lista'!$A$7:$R$128,2)))</f>
        <v/>
      </c>
      <c r="Y12" s="44" t="str">
        <f>UPPER(IF($A12="","",VLOOKUP($A12,'[1]ž round robin žrebna lista'!$A$7:$R$128,3)))</f>
        <v>POPOVIĆ</v>
      </c>
      <c r="Z12" s="44" t="str">
        <f>PROPER(IF($A12="","",VLOOKUP($A12,'[1]ž round robin žrebna lista'!$A$7:$R$128,4)))</f>
        <v>Mila</v>
      </c>
      <c r="AA12" s="44" t="str">
        <f>UPPER(IF($A12="","",VLOOKUP($A12,'[1]ž round robin žrebna lista'!$A$7:$R$128,5)))</f>
        <v>BR-MB</v>
      </c>
      <c r="AB12" s="46" t="str">
        <f>IF(S12="","",IF(S12="1bb","1bb",IF(S12="4bb","4bb",IF(S12=1,0,M9))))</f>
        <v/>
      </c>
      <c r="AC12" s="46" t="str">
        <f>IF(T12="","",IF(T12="2bb","2bb",IF(T12="4bb","4bb",IF(T12=2,0,M10))))</f>
        <v/>
      </c>
      <c r="AD12" s="46" t="str">
        <f>IF(U12="","",IF(U12="3bb","3bb",IF(U12="4bb","4bb",IF(U12=3,0,M11))))</f>
        <v/>
      </c>
      <c r="AE12" s="45"/>
      <c r="AF12" s="47">
        <f>SUM(AC12:AE12)</f>
        <v>0</v>
      </c>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row>
    <row r="13" spans="1:255" ht="24" customHeight="1" thickBot="1" x14ac:dyDescent="0.55000000000000004">
      <c r="A13" s="57"/>
      <c r="B13" s="58"/>
      <c r="C13" s="59"/>
      <c r="D13" s="60"/>
      <c r="E13" s="60"/>
      <c r="F13" s="61"/>
      <c r="G13" s="62"/>
      <c r="H13" s="62"/>
      <c r="I13" s="62"/>
      <c r="J13" s="63"/>
      <c r="K13" s="64"/>
      <c r="L13" s="64"/>
      <c r="N13" s="4"/>
      <c r="O13" s="11"/>
      <c r="P13" s="11"/>
      <c r="Q13" s="11"/>
      <c r="R13" s="11"/>
      <c r="S13" s="32"/>
      <c r="T13" s="32"/>
      <c r="U13" s="32"/>
      <c r="V13" s="157"/>
      <c r="W13" s="4"/>
      <c r="X13" s="11"/>
      <c r="Y13" s="11"/>
      <c r="Z13" s="11"/>
      <c r="AA13" s="11"/>
      <c r="AB13" s="32"/>
      <c r="AC13" s="32"/>
      <c r="AD13" s="32"/>
      <c r="AE13" s="56"/>
      <c r="AF13" s="31"/>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row>
    <row r="14" spans="1:255" ht="55.5" customHeight="1" thickBot="1" x14ac:dyDescent="0.85">
      <c r="A14" s="26"/>
      <c r="B14" s="433" t="s">
        <v>61</v>
      </c>
      <c r="C14" s="434"/>
      <c r="D14" s="435"/>
      <c r="E14" s="24"/>
      <c r="F14" s="25"/>
      <c r="G14" s="419"/>
      <c r="H14" s="419"/>
      <c r="I14" s="419"/>
      <c r="J14" s="419"/>
      <c r="K14" s="420" t="s">
        <v>9</v>
      </c>
      <c r="L14" s="420" t="s">
        <v>10</v>
      </c>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row>
    <row r="15" spans="1:255" s="34" customFormat="1" ht="40.5" customHeight="1" x14ac:dyDescent="0.55000000000000004">
      <c r="A15" s="26"/>
      <c r="B15" s="26"/>
      <c r="C15" s="29" t="s">
        <v>12</v>
      </c>
      <c r="D15" s="29" t="s">
        <v>13</v>
      </c>
      <c r="E15" s="65" t="s">
        <v>14</v>
      </c>
      <c r="F15" s="29" t="s">
        <v>15</v>
      </c>
      <c r="G15" s="419"/>
      <c r="H15" s="419"/>
      <c r="I15" s="419"/>
      <c r="J15" s="419"/>
      <c r="K15" s="420"/>
      <c r="L15" s="420"/>
      <c r="M15" s="81"/>
      <c r="N15" s="30"/>
      <c r="O15" s="31" t="s">
        <v>12</v>
      </c>
      <c r="P15" s="31" t="s">
        <v>13</v>
      </c>
      <c r="Q15" s="31" t="s">
        <v>14</v>
      </c>
      <c r="R15" s="31" t="s">
        <v>15</v>
      </c>
      <c r="S15" s="32"/>
      <c r="T15" s="30"/>
      <c r="U15" s="30"/>
      <c r="V15" s="30"/>
      <c r="W15" s="30"/>
      <c r="X15" s="31" t="s">
        <v>12</v>
      </c>
      <c r="Y15" s="31" t="s">
        <v>13</v>
      </c>
      <c r="Z15" s="31" t="s">
        <v>14</v>
      </c>
      <c r="AA15" s="31" t="s">
        <v>15</v>
      </c>
      <c r="AB15" s="155"/>
      <c r="AC15" s="155"/>
      <c r="AD15" s="155"/>
      <c r="AE15" s="155"/>
      <c r="AF15" s="33" t="s">
        <v>16</v>
      </c>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row>
    <row r="16" spans="1:255" ht="69" customHeight="1" x14ac:dyDescent="0.5">
      <c r="A16" s="35">
        <v>2</v>
      </c>
      <c r="B16" s="36">
        <v>1</v>
      </c>
      <c r="C16" s="37" t="str">
        <f>UPPER(IF($A16="","",VLOOKUP($A16,'[1]ž round robin žrebna lista'!$A$7:$R$128,2)))</f>
        <v/>
      </c>
      <c r="D16" s="38" t="str">
        <f>UPPER(IF($A16="","",VLOOKUP($A16,'[1]ž round robin žrebna lista'!$A$7:$R$128,3)))</f>
        <v>GORENC</v>
      </c>
      <c r="E16" s="38" t="str">
        <f>PROPER(IF($A16="","",VLOOKUP($A16,'[1]ž round robin žrebna lista'!$A$7:$R$128,4)))</f>
        <v>Mija</v>
      </c>
      <c r="F16" s="39" t="str">
        <f>UPPER(IF($A16="","",VLOOKUP($A16,'[1]ž round robin žrebna lista'!$A$7:$R$128,5)))</f>
        <v>TABRE</v>
      </c>
      <c r="G16" s="40"/>
      <c r="H16" s="41" t="s">
        <v>72</v>
      </c>
      <c r="I16" s="41" t="s">
        <v>79</v>
      </c>
      <c r="J16" s="41" t="s">
        <v>72</v>
      </c>
      <c r="K16" s="42">
        <v>3</v>
      </c>
      <c r="L16" s="42">
        <v>1</v>
      </c>
      <c r="M16" s="81">
        <f>IF($A16="","",VLOOKUP($A16,'[1]ž round robin žrebna lista'!$A$7:$R$128,14))</f>
        <v>0</v>
      </c>
      <c r="N16" s="4">
        <v>1</v>
      </c>
      <c r="O16" s="44" t="str">
        <f>UPPER(IF($A16="","",VLOOKUP($A16,'[1]ž round robin žrebna lista'!$A$7:$R$128,2)))</f>
        <v/>
      </c>
      <c r="P16" s="44" t="str">
        <f>UPPER(IF($A16="","",VLOOKUP($A16,'[1]ž round robin žrebna lista'!$A$7:$R$128,3)))</f>
        <v>GORENC</v>
      </c>
      <c r="Q16" s="44" t="str">
        <f>PROPER(IF($A16="","",VLOOKUP($A16,'[1]ž round robin žrebna lista'!$A$7:$R$128,4)))</f>
        <v>Mija</v>
      </c>
      <c r="R16" s="44" t="str">
        <f>UPPER(IF($A16="","",VLOOKUP($A16,'[1]ž round robin žrebna lista'!$A$7:$R$128,5)))</f>
        <v>TABRE</v>
      </c>
      <c r="S16" s="156"/>
      <c r="T16" s="46"/>
      <c r="U16" s="46"/>
      <c r="V16" s="46"/>
      <c r="W16" s="4">
        <v>1</v>
      </c>
      <c r="X16" s="44" t="str">
        <f>UPPER(IF($A16="","",VLOOKUP($A16,'[1]ž round robin žrebna lista'!$A$7:$R$128,2)))</f>
        <v/>
      </c>
      <c r="Y16" s="44" t="str">
        <f>UPPER(IF($A16="","",VLOOKUP($A16,'[1]ž round robin žrebna lista'!$A$7:$R$128,3)))</f>
        <v>GORENC</v>
      </c>
      <c r="Z16" s="44" t="str">
        <f>PROPER(IF($A16="","",VLOOKUP($A16,'[1]ž round robin žrebna lista'!$A$7:$R$128,4)))</f>
        <v>Mija</v>
      </c>
      <c r="AA16" s="44" t="str">
        <f>UPPER(IF($A16="","",VLOOKUP($A16,'[1]ž round robin žrebna lista'!$A$7:$R$128,5)))</f>
        <v>TABRE</v>
      </c>
      <c r="AB16" s="45"/>
      <c r="AC16" s="46" t="str">
        <f>IF(T16="","",IF(T16="1bb","1bb",IF(T16="2bb","2bb",IF(T16=1,$M17,0))))</f>
        <v/>
      </c>
      <c r="AD16" s="46" t="str">
        <f>IF(U16="","",IF(U16="1bb","1bb",IF(U16="3bb","3bb",IF(U16=1,$M18,0))))</f>
        <v/>
      </c>
      <c r="AE16" s="46" t="str">
        <f>IF(V16="","",IF(V16="1bb","1bb",IF(V16="4bb","4bb",IF(V16=1,$M19,0))))</f>
        <v/>
      </c>
      <c r="AF16" s="47">
        <f>SUM(AC16:AE16)</f>
        <v>0</v>
      </c>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row>
    <row r="17" spans="1:255" ht="69" customHeight="1" x14ac:dyDescent="0.5">
      <c r="A17" s="35">
        <v>17</v>
      </c>
      <c r="B17" s="36">
        <v>2</v>
      </c>
      <c r="C17" s="37" t="str">
        <f>UPPER(IF($A17="","",VLOOKUP($A17,'[1]ž round robin žrebna lista'!$A$7:$R$128,2)))</f>
        <v/>
      </c>
      <c r="D17" s="38" t="str">
        <f>UPPER(IF($A17="","",VLOOKUP($A17,'[1]ž round robin žrebna lista'!$A$7:$R$128,3)))</f>
        <v>NIKOLAEVA</v>
      </c>
      <c r="E17" s="38" t="str">
        <f>PROPER(IF($A17="","",VLOOKUP($A17,'[1]ž round robin žrebna lista'!$A$7:$R$128,4)))</f>
        <v>Evgeniia</v>
      </c>
      <c r="F17" s="39" t="str">
        <f>UPPER(IF($A17="","",VLOOKUP($A17,'[1]ž round robin žrebna lista'!$A$7:$R$128,5)))</f>
        <v>MAJA</v>
      </c>
      <c r="G17" s="41" t="s">
        <v>74</v>
      </c>
      <c r="H17" s="40"/>
      <c r="I17" s="41" t="s">
        <v>75</v>
      </c>
      <c r="J17" s="41" t="s">
        <v>82</v>
      </c>
      <c r="K17" s="42" t="s">
        <v>132</v>
      </c>
      <c r="L17" s="42">
        <v>4</v>
      </c>
      <c r="M17" s="81">
        <f>IF($A17="","",VLOOKUP($A17,'[1]ž round robin žrebna lista'!$A$7:$R$128,14))</f>
        <v>0</v>
      </c>
      <c r="N17" s="4">
        <v>2</v>
      </c>
      <c r="O17" s="44" t="str">
        <f>UPPER(IF($A17="","",VLOOKUP($A17,'[1]ž round robin žrebna lista'!$A$7:$R$128,2)))</f>
        <v/>
      </c>
      <c r="P17" s="44" t="str">
        <f>UPPER(IF($A17="","",VLOOKUP($A17,'[1]ž round robin žrebna lista'!$A$7:$R$128,3)))</f>
        <v>NIKOLAEVA</v>
      </c>
      <c r="Q17" s="44" t="str">
        <f>PROPER(IF($A17="","",VLOOKUP($A17,'[1]ž round robin žrebna lista'!$A$7:$R$128,4)))</f>
        <v>Evgeniia</v>
      </c>
      <c r="R17" s="44" t="str">
        <f>UPPER(IF($A17="","",VLOOKUP($A17,'[1]ž round robin žrebna lista'!$A$7:$R$128,5)))</f>
        <v>MAJA</v>
      </c>
      <c r="S17" s="46"/>
      <c r="T17" s="156"/>
      <c r="U17" s="46"/>
      <c r="V17" s="46"/>
      <c r="W17" s="4">
        <v>2</v>
      </c>
      <c r="X17" s="44" t="str">
        <f>UPPER(IF($A17="","",VLOOKUP($A17,'[1]ž round robin žrebna lista'!$A$7:$R$128,2)))</f>
        <v/>
      </c>
      <c r="Y17" s="44" t="str">
        <f>UPPER(IF($A17="","",VLOOKUP($A17,'[1]ž round robin žrebna lista'!$A$7:$R$128,3)))</f>
        <v>NIKOLAEVA</v>
      </c>
      <c r="Z17" s="44" t="str">
        <f>PROPER(IF($A17="","",VLOOKUP($A17,'[1]ž round robin žrebna lista'!$A$7:$R$128,4)))</f>
        <v>Evgeniia</v>
      </c>
      <c r="AA17" s="44" t="str">
        <f>UPPER(IF($A17="","",VLOOKUP($A17,'[1]ž round robin žrebna lista'!$A$7:$R$128,5)))</f>
        <v>MAJA</v>
      </c>
      <c r="AB17" s="46" t="str">
        <f>IF(S17="","",IF(S17="1bb","1bb",IF(S17="2bb","2bb",IF(S17=1,0,M16))))</f>
        <v/>
      </c>
      <c r="AC17" s="45"/>
      <c r="AD17" s="46" t="str">
        <f>IF(U17="","",IF(U17="2bb","2bb",IF(U17="3bb","3bb",IF(U17=2,M18,0))))</f>
        <v/>
      </c>
      <c r="AE17" s="46" t="str">
        <f>IF(V17="","",IF(V17="2bb","2bb",IF(V17="4bb","4bb",IF(V17=2,M19,0))))</f>
        <v/>
      </c>
      <c r="AF17" s="47">
        <f>SUM(AB17:AE17)</f>
        <v>0</v>
      </c>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row>
    <row r="18" spans="1:255" ht="69" customHeight="1" x14ac:dyDescent="0.5">
      <c r="A18" s="35">
        <v>18</v>
      </c>
      <c r="B18" s="36">
        <v>3</v>
      </c>
      <c r="C18" s="37" t="str">
        <f>UPPER(IF($A18="","",VLOOKUP($A18,'[1]ž round robin žrebna lista'!$A$7:$R$128,2)))</f>
        <v/>
      </c>
      <c r="D18" s="38" t="str">
        <f>UPPER(IF($A18="","",VLOOKUP($A18,'[1]ž round robin žrebna lista'!$A$7:$R$128,3)))</f>
        <v>PODGRAJŠEK</v>
      </c>
      <c r="E18" s="38" t="str">
        <f>PROPER(IF($A18="","",VLOOKUP($A18,'[1]ž round robin žrebna lista'!$A$7:$R$128,4)))</f>
        <v>Ana</v>
      </c>
      <c r="F18" s="39" t="str">
        <f>UPPER(IF($A18="","",VLOOKUP($A18,'[1]ž round robin žrebna lista'!$A$7:$R$128,5)))</f>
        <v>BR-MB</v>
      </c>
      <c r="G18" s="41" t="s">
        <v>77</v>
      </c>
      <c r="H18" s="41" t="s">
        <v>84</v>
      </c>
      <c r="I18" s="40"/>
      <c r="J18" s="41" t="s">
        <v>83</v>
      </c>
      <c r="K18" s="42">
        <v>2</v>
      </c>
      <c r="L18" s="42">
        <v>2</v>
      </c>
      <c r="M18" s="81">
        <f>IF($A18="","",VLOOKUP($A18,'[1]ž round robin žrebna lista'!$A$7:$R$128,14))</f>
        <v>0</v>
      </c>
      <c r="N18" s="4">
        <v>3</v>
      </c>
      <c r="O18" s="44" t="str">
        <f>UPPER(IF($A18="","",VLOOKUP($A18,'[1]ž round robin žrebna lista'!$A$7:$R$128,2)))</f>
        <v/>
      </c>
      <c r="P18" s="44" t="str">
        <f>UPPER(IF($A18="","",VLOOKUP($A18,'[1]ž round robin žrebna lista'!$A$7:$R$128,3)))</f>
        <v>PODGRAJŠEK</v>
      </c>
      <c r="Q18" s="44" t="str">
        <f>PROPER(IF($A18="","",VLOOKUP($A18,'[1]ž round robin žrebna lista'!$A$7:$R$128,4)))</f>
        <v>Ana</v>
      </c>
      <c r="R18" s="44" t="str">
        <f>UPPER(IF($A18="","",VLOOKUP($A18,'[1]ž round robin žrebna lista'!$A$7:$R$128,5)))</f>
        <v>BR-MB</v>
      </c>
      <c r="S18" s="46"/>
      <c r="T18" s="46"/>
      <c r="U18" s="156"/>
      <c r="V18" s="46"/>
      <c r="W18" s="4">
        <v>3</v>
      </c>
      <c r="X18" s="44" t="str">
        <f>UPPER(IF($A18="","",VLOOKUP($A18,'[1]ž round robin žrebna lista'!$A$7:$R$128,2)))</f>
        <v/>
      </c>
      <c r="Y18" s="44" t="str">
        <f>UPPER(IF($A18="","",VLOOKUP($A18,'[1]ž round robin žrebna lista'!$A$7:$R$128,3)))</f>
        <v>PODGRAJŠEK</v>
      </c>
      <c r="Z18" s="44" t="str">
        <f>PROPER(IF($A18="","",VLOOKUP($A18,'[1]ž round robin žrebna lista'!$A$7:$R$128,4)))</f>
        <v>Ana</v>
      </c>
      <c r="AA18" s="44" t="str">
        <f>UPPER(IF($A18="","",VLOOKUP($A18,'[1]ž round robin žrebna lista'!$A$7:$R$128,5)))</f>
        <v>BR-MB</v>
      </c>
      <c r="AB18" s="46" t="str">
        <f>IF(S18="","",IF(S18="1bb","1bb",IF(S18="3bb","3bb",IF(S18=1,0,M16))))</f>
        <v/>
      </c>
      <c r="AC18" s="46" t="str">
        <f>IF(T18="","",IF(T18="2bb","2bb",IF(T18="3bb","3bb",IF(T18=2,0,M17))))</f>
        <v/>
      </c>
      <c r="AD18" s="45"/>
      <c r="AE18" s="46" t="str">
        <f>IF(V18="","",IF(V18="3bb","3bb",IF(V18="4bb","4bb",IF(V18=3,M19,0))))</f>
        <v/>
      </c>
      <c r="AF18" s="47">
        <f>SUM(AB18:AE18)</f>
        <v>0</v>
      </c>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row>
    <row r="19" spans="1:255" ht="69" customHeight="1" x14ac:dyDescent="0.5">
      <c r="A19" s="35">
        <v>25</v>
      </c>
      <c r="B19" s="36">
        <v>4</v>
      </c>
      <c r="C19" s="37" t="str">
        <f>UPPER(IF($A19="","",VLOOKUP($A19,'[1]ž round robin žrebna lista'!$A$7:$R$128,2)))</f>
        <v/>
      </c>
      <c r="D19" s="38" t="str">
        <f>UPPER(IF($A19="","",VLOOKUP($A19,'[1]ž round robin žrebna lista'!$A$7:$R$128,3)))</f>
        <v>VOZLIČ</v>
      </c>
      <c r="E19" s="38" t="str">
        <f>PROPER(IF($A19="","",VLOOKUP($A19,'[1]ž round robin žrebna lista'!$A$7:$R$128,4)))</f>
        <v>Jumi</v>
      </c>
      <c r="F19" s="39" t="str">
        <f>UPPER(IF($A19="","",VLOOKUP($A19,'[1]ž round robin žrebna lista'!$A$7:$R$128,5)))</f>
        <v>MAXLJ</v>
      </c>
      <c r="G19" s="41" t="s">
        <v>74</v>
      </c>
      <c r="H19" s="41" t="s">
        <v>83</v>
      </c>
      <c r="I19" s="41" t="s">
        <v>82</v>
      </c>
      <c r="J19" s="40"/>
      <c r="K19" s="42">
        <v>1</v>
      </c>
      <c r="L19" s="42">
        <v>3</v>
      </c>
      <c r="M19" s="81">
        <f>IF($A19="","",VLOOKUP($A19,'[1]ž round robin žrebna lista'!$A$7:$R$128,14))</f>
        <v>0</v>
      </c>
      <c r="N19" s="4">
        <v>4</v>
      </c>
      <c r="O19" s="44" t="str">
        <f>UPPER(IF($A19="","",VLOOKUP($A19,'[1]ž round robin žrebna lista'!$A$7:$R$128,2)))</f>
        <v/>
      </c>
      <c r="P19" s="44" t="str">
        <f>UPPER(IF($A19="","",VLOOKUP($A19,'[1]ž round robin žrebna lista'!$A$7:$R$128,3)))</f>
        <v>VOZLIČ</v>
      </c>
      <c r="Q19" s="44" t="str">
        <f>PROPER(IF($A19="","",VLOOKUP($A19,'[1]ž round robin žrebna lista'!$A$7:$R$128,4)))</f>
        <v>Jumi</v>
      </c>
      <c r="R19" s="44" t="str">
        <f>UPPER(IF($A19="","",VLOOKUP($A19,'[1]ž round robin žrebna lista'!$A$7:$R$128,5)))</f>
        <v>MAXLJ</v>
      </c>
      <c r="S19" s="46"/>
      <c r="T19" s="46"/>
      <c r="U19" s="46"/>
      <c r="V19" s="156"/>
      <c r="W19" s="4">
        <v>4</v>
      </c>
      <c r="X19" s="44" t="str">
        <f>UPPER(IF($A19="","",VLOOKUP($A19,'[1]ž round robin žrebna lista'!$A$7:$R$128,2)))</f>
        <v/>
      </c>
      <c r="Y19" s="44" t="str">
        <f>UPPER(IF($A19="","",VLOOKUP($A19,'[1]ž round robin žrebna lista'!$A$7:$R$128,3)))</f>
        <v>VOZLIČ</v>
      </c>
      <c r="Z19" s="44" t="str">
        <f>PROPER(IF($A19="","",VLOOKUP($A19,'[1]ž round robin žrebna lista'!$A$7:$R$128,4)))</f>
        <v>Jumi</v>
      </c>
      <c r="AA19" s="44" t="str">
        <f>UPPER(IF($A19="","",VLOOKUP($A19,'[1]ž round robin žrebna lista'!$A$7:$R$128,5)))</f>
        <v>MAXLJ</v>
      </c>
      <c r="AB19" s="46" t="str">
        <f>IF(S19="","",IF(S19="1bb","1bb",IF(S19="4bb","4bb",IF(S19=1,0,M16))))</f>
        <v/>
      </c>
      <c r="AC19" s="46" t="str">
        <f>IF(T19="","",IF(T19="2bb","2bb",IF(T19="4bb","4bb",IF(T19=2,0,M17))))</f>
        <v/>
      </c>
      <c r="AD19" s="46" t="str">
        <f>IF(U19="","",IF(U19="3bb","3bb",IF(U19="4bb","4bb",IF(U19=3,0,M18))))</f>
        <v/>
      </c>
      <c r="AE19" s="45"/>
      <c r="AF19" s="47">
        <f>SUM(AB19:AD19)</f>
        <v>0</v>
      </c>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row>
    <row r="20" spans="1:255" ht="25.5" customHeight="1" thickBot="1" x14ac:dyDescent="0.55000000000000004">
      <c r="A20" s="57"/>
      <c r="B20" s="58"/>
      <c r="C20" s="59"/>
      <c r="D20" s="60"/>
      <c r="E20" s="60"/>
      <c r="F20" s="61"/>
      <c r="G20" s="62"/>
      <c r="H20" s="62"/>
      <c r="I20" s="62"/>
      <c r="J20" s="63"/>
      <c r="K20" s="64"/>
      <c r="L20" s="64"/>
      <c r="N20" s="4"/>
      <c r="O20" s="11"/>
      <c r="P20" s="11"/>
      <c r="Q20" s="11"/>
      <c r="R20" s="11"/>
      <c r="S20" s="32"/>
      <c r="T20" s="32"/>
      <c r="U20" s="32"/>
      <c r="V20" s="157"/>
      <c r="W20" s="4"/>
      <c r="X20" s="11"/>
      <c r="Y20" s="11"/>
      <c r="Z20" s="11"/>
      <c r="AA20" s="11"/>
      <c r="AB20" s="32"/>
      <c r="AC20" s="32"/>
      <c r="AD20" s="32"/>
      <c r="AE20" s="56"/>
      <c r="AF20" s="31"/>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row>
    <row r="21" spans="1:255" ht="49.5" customHeight="1" thickBot="1" x14ac:dyDescent="0.85">
      <c r="A21" s="1"/>
      <c r="B21" s="433" t="s">
        <v>62</v>
      </c>
      <c r="C21" s="434"/>
      <c r="D21" s="435"/>
      <c r="E21" s="24"/>
      <c r="F21" s="25"/>
      <c r="G21" s="419"/>
      <c r="H21" s="419"/>
      <c r="I21" s="419"/>
      <c r="J21" s="419"/>
      <c r="K21" s="420" t="s">
        <v>9</v>
      </c>
      <c r="L21" s="420" t="s">
        <v>10</v>
      </c>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row>
    <row r="22" spans="1:255" s="34" customFormat="1" ht="40.5" customHeight="1" x14ac:dyDescent="0.55000000000000004">
      <c r="A22" s="158"/>
      <c r="B22" s="158"/>
      <c r="C22" s="29" t="s">
        <v>12</v>
      </c>
      <c r="D22" s="29" t="s">
        <v>13</v>
      </c>
      <c r="E22" s="65" t="s">
        <v>14</v>
      </c>
      <c r="F22" s="29" t="s">
        <v>15</v>
      </c>
      <c r="G22" s="419"/>
      <c r="H22" s="419"/>
      <c r="I22" s="419"/>
      <c r="J22" s="419"/>
      <c r="K22" s="420"/>
      <c r="L22" s="420"/>
      <c r="M22" s="81"/>
      <c r="N22" s="30"/>
      <c r="O22" s="31" t="s">
        <v>12</v>
      </c>
      <c r="P22" s="31" t="s">
        <v>13</v>
      </c>
      <c r="Q22" s="31" t="s">
        <v>14</v>
      </c>
      <c r="R22" s="31" t="s">
        <v>15</v>
      </c>
      <c r="S22" s="32"/>
      <c r="T22" s="30"/>
      <c r="U22" s="30"/>
      <c r="V22" s="30"/>
      <c r="W22" s="30"/>
      <c r="X22" s="31" t="s">
        <v>12</v>
      </c>
      <c r="Y22" s="31" t="s">
        <v>13</v>
      </c>
      <c r="Z22" s="31" t="s">
        <v>14</v>
      </c>
      <c r="AA22" s="31" t="s">
        <v>15</v>
      </c>
      <c r="AB22" s="155"/>
      <c r="AC22" s="155"/>
      <c r="AD22" s="155"/>
      <c r="AE22" s="155"/>
      <c r="AF22" s="33" t="s">
        <v>16</v>
      </c>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row>
    <row r="23" spans="1:255" ht="69" customHeight="1" x14ac:dyDescent="0.5">
      <c r="A23" s="35">
        <v>3</v>
      </c>
      <c r="B23" s="36">
        <v>1</v>
      </c>
      <c r="C23" s="37" t="str">
        <f>UPPER(IF($A23="","",VLOOKUP($A23,'[1]ž round robin žrebna lista'!$A$7:$R$128,2)))</f>
        <v/>
      </c>
      <c r="D23" s="38" t="str">
        <f>UPPER(IF($A23="","",VLOOKUP($A23,'[1]ž round robin žrebna lista'!$A$7:$R$128,3)))</f>
        <v>DURIČ</v>
      </c>
      <c r="E23" s="38" t="str">
        <f>PROPER(IF($A23="","",VLOOKUP($A23,'[1]ž round robin žrebna lista'!$A$7:$R$128,4)))</f>
        <v>Mila</v>
      </c>
      <c r="F23" s="39" t="str">
        <f>UPPER(IF($A23="","",VLOOKUP($A23,'[1]ž round robin žrebna lista'!$A$7:$R$128,5)))</f>
        <v>ŽTKMB</v>
      </c>
      <c r="G23" s="40"/>
      <c r="H23" s="41" t="s">
        <v>84</v>
      </c>
      <c r="I23" s="164"/>
      <c r="J23" s="41" t="s">
        <v>79</v>
      </c>
      <c r="K23" s="42">
        <v>2</v>
      </c>
      <c r="L23" s="42">
        <v>1</v>
      </c>
      <c r="M23" s="81">
        <f>IF($A23="","",VLOOKUP($A23,'[1]ž round robin žrebna lista'!$A$7:$R$128,14))</f>
        <v>0</v>
      </c>
      <c r="N23" s="4">
        <v>1</v>
      </c>
      <c r="O23" s="44" t="str">
        <f>UPPER(IF($A23="","",VLOOKUP($A23,'[1]ž round robin žrebna lista'!$A$7:$R$128,2)))</f>
        <v/>
      </c>
      <c r="P23" s="44" t="str">
        <f>UPPER(IF($A23="","",VLOOKUP($A23,'[1]ž round robin žrebna lista'!$A$7:$R$128,3)))</f>
        <v>DURIČ</v>
      </c>
      <c r="Q23" s="44" t="str">
        <f>PROPER(IF($A23="","",VLOOKUP($A23,'[1]ž round robin žrebna lista'!$A$7:$R$128,4)))</f>
        <v>Mila</v>
      </c>
      <c r="R23" s="44" t="str">
        <f>UPPER(IF($A23="","",VLOOKUP($A23,'[1]ž round robin žrebna lista'!$A$7:$R$128,5)))</f>
        <v>ŽTKMB</v>
      </c>
      <c r="S23" s="156"/>
      <c r="T23" s="46"/>
      <c r="U23" s="46"/>
      <c r="V23" s="46"/>
      <c r="W23" s="4">
        <v>1</v>
      </c>
      <c r="X23" s="44" t="str">
        <f>UPPER(IF($A23="","",VLOOKUP($A23,'[1]ž round robin žrebna lista'!$A$7:$R$128,2)))</f>
        <v/>
      </c>
      <c r="Y23" s="44" t="str">
        <f>UPPER(IF($A23="","",VLOOKUP($A23,'[1]ž round robin žrebna lista'!$A$7:$R$128,3)))</f>
        <v>DURIČ</v>
      </c>
      <c r="Z23" s="44" t="str">
        <f>PROPER(IF($A23="","",VLOOKUP($A23,'[1]ž round robin žrebna lista'!$A$7:$R$128,4)))</f>
        <v>Mila</v>
      </c>
      <c r="AA23" s="44" t="str">
        <f>UPPER(IF($A23="","",VLOOKUP($A23,'[1]ž round robin žrebna lista'!$A$7:$R$128,5)))</f>
        <v>ŽTKMB</v>
      </c>
      <c r="AB23" s="45"/>
      <c r="AC23" s="46" t="str">
        <f>IF(T23="","",IF(T23="1bb","1bb",IF(T23="2bb","2bb",IF(T23=1,$M24,0))))</f>
        <v/>
      </c>
      <c r="AD23" s="46" t="str">
        <f>IF(U23="","",IF(U23="1bb","1bb",IF(U23="3bb","3bb",IF(U23=1,$M25,0))))</f>
        <v/>
      </c>
      <c r="AE23" s="46" t="str">
        <f>IF(V23="","",IF(V23="1bb","1bb",IF(V23="4bb","4bb",IF(V23=1,$M26,0))))</f>
        <v/>
      </c>
      <c r="AF23" s="47">
        <f>SUM(AC23:AE23)</f>
        <v>0</v>
      </c>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row>
    <row r="24" spans="1:255" ht="69" customHeight="1" x14ac:dyDescent="0.5">
      <c r="A24" s="35">
        <v>20</v>
      </c>
      <c r="B24" s="36">
        <v>2</v>
      </c>
      <c r="C24" s="37" t="str">
        <f>UPPER(IF($A24="","",VLOOKUP($A24,'[1]ž round robin žrebna lista'!$A$7:$R$128,2)))</f>
        <v/>
      </c>
      <c r="D24" s="38" t="str">
        <f>UPPER(IF($A24="","",VLOOKUP($A24,'[1]ž round robin žrebna lista'!$A$7:$R$128,3)))</f>
        <v>PREKADINAJ</v>
      </c>
      <c r="E24" s="38" t="str">
        <f>PROPER(IF($A24="","",VLOOKUP($A24,'[1]ž round robin žrebna lista'!$A$7:$R$128,4)))</f>
        <v>Pika</v>
      </c>
      <c r="F24" s="39" t="str">
        <f>UPPER(IF($A24="","",VLOOKUP($A24,'[1]ž round robin žrebna lista'!$A$7:$R$128,5)))</f>
        <v>MAJA</v>
      </c>
      <c r="G24" s="41" t="s">
        <v>75</v>
      </c>
      <c r="H24" s="40"/>
      <c r="I24" s="164"/>
      <c r="J24" s="41" t="s">
        <v>78</v>
      </c>
      <c r="K24" s="42" t="s">
        <v>132</v>
      </c>
      <c r="L24" s="42">
        <v>2</v>
      </c>
      <c r="M24" s="81">
        <f>IF($A24="","",VLOOKUP($A24,'[1]ž round robin žrebna lista'!$A$7:$R$128,14))</f>
        <v>0</v>
      </c>
      <c r="N24" s="4">
        <v>2</v>
      </c>
      <c r="O24" s="44" t="str">
        <f>UPPER(IF($A24="","",VLOOKUP($A24,'[1]ž round robin žrebna lista'!$A$7:$R$128,2)))</f>
        <v/>
      </c>
      <c r="P24" s="44" t="str">
        <f>UPPER(IF($A24="","",VLOOKUP($A24,'[1]ž round robin žrebna lista'!$A$7:$R$128,3)))</f>
        <v>PREKADINAJ</v>
      </c>
      <c r="Q24" s="44" t="str">
        <f>PROPER(IF($A24="","",VLOOKUP($A24,'[1]ž round robin žrebna lista'!$A$7:$R$128,4)))</f>
        <v>Pika</v>
      </c>
      <c r="R24" s="44" t="str">
        <f>UPPER(IF($A24="","",VLOOKUP($A24,'[1]ž round robin žrebna lista'!$A$7:$R$128,5)))</f>
        <v>MAJA</v>
      </c>
      <c r="S24" s="46"/>
      <c r="T24" s="156"/>
      <c r="U24" s="46"/>
      <c r="V24" s="46"/>
      <c r="W24" s="4">
        <v>2</v>
      </c>
      <c r="X24" s="44" t="str">
        <f>UPPER(IF($A24="","",VLOOKUP($A24,'[1]ž round robin žrebna lista'!$A$7:$R$128,2)))</f>
        <v/>
      </c>
      <c r="Y24" s="44" t="str">
        <f>UPPER(IF($A24="","",VLOOKUP($A24,'[1]ž round robin žrebna lista'!$A$7:$R$128,3)))</f>
        <v>PREKADINAJ</v>
      </c>
      <c r="Z24" s="44" t="str">
        <f>PROPER(IF($A24="","",VLOOKUP($A24,'[1]ž round robin žrebna lista'!$A$7:$R$128,4)))</f>
        <v>Pika</v>
      </c>
      <c r="AA24" s="44" t="str">
        <f>UPPER(IF($A24="","",VLOOKUP($A24,'[1]ž round robin žrebna lista'!$A$7:$R$128,5)))</f>
        <v>MAJA</v>
      </c>
      <c r="AB24" s="46" t="str">
        <f>IF(S24="","",IF(S24="1bb","1bb",IF(S24="2bb","2bb",IF(S24=1,0,M23))))</f>
        <v/>
      </c>
      <c r="AC24" s="45"/>
      <c r="AD24" s="46" t="str">
        <f>IF(U24="","",IF(U24="2bb","2bb",IF(U24="3bb","3bb",IF(U24=2,M25,0))))</f>
        <v/>
      </c>
      <c r="AE24" s="46" t="str">
        <f>IF(V24="","",IF(V24="2bb","2bb",IF(V24="4bb","4bb",IF(V24=2,M26,0))))</f>
        <v/>
      </c>
      <c r="AF24" s="47">
        <f>SUM(AB24:AE24)</f>
        <v>0</v>
      </c>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row>
    <row r="25" spans="1:255" ht="69" customHeight="1" x14ac:dyDescent="0.5">
      <c r="A25" s="35">
        <v>21</v>
      </c>
      <c r="B25" s="36">
        <v>3</v>
      </c>
      <c r="C25" s="37" t="str">
        <f>UPPER(IF($A25="","",VLOOKUP($A25,'[1]ž round robin žrebna lista'!$A$7:$R$128,2)))</f>
        <v/>
      </c>
      <c r="D25" s="38" t="str">
        <f>UPPER(IF($A25="","",VLOOKUP($A25,'[1]ž round robin žrebna lista'!$A$7:$R$128,3)))</f>
        <v>PUŠNIK</v>
      </c>
      <c r="E25" s="38" t="str">
        <f>PROPER(IF($A25="","",VLOOKUP($A25,'[1]ž round robin žrebna lista'!$A$7:$R$128,4)))</f>
        <v>Maša</v>
      </c>
      <c r="F25" s="39" t="s">
        <v>60</v>
      </c>
      <c r="G25" s="164"/>
      <c r="H25" s="164"/>
      <c r="I25" s="165"/>
      <c r="J25" s="164"/>
      <c r="K25" s="166"/>
      <c r="L25" s="166"/>
      <c r="M25" s="81">
        <f>IF($A25="","",VLOOKUP($A25,'[1]ž round robin žrebna lista'!$A$7:$R$128,14))</f>
        <v>0</v>
      </c>
      <c r="N25" s="4">
        <v>3</v>
      </c>
      <c r="O25" s="44" t="str">
        <f>UPPER(IF($A25="","",VLOOKUP($A25,'[1]ž round robin žrebna lista'!$A$7:$R$128,2)))</f>
        <v/>
      </c>
      <c r="P25" s="44" t="str">
        <f>UPPER(IF($A25="","",VLOOKUP($A25,'[1]ž round robin žrebna lista'!$A$7:$R$128,3)))</f>
        <v>PUŠNIK</v>
      </c>
      <c r="Q25" s="44" t="str">
        <f>PROPER(IF($A25="","",VLOOKUP($A25,'[1]ž round robin žrebna lista'!$A$7:$R$128,4)))</f>
        <v>Maša</v>
      </c>
      <c r="R25" s="44" t="str">
        <f>UPPER(IF($A25="","",VLOOKUP($A25,'[1]ž round robin žrebna lista'!$A$7:$R$128,5)))</f>
        <v>BR-MB</v>
      </c>
      <c r="S25" s="46"/>
      <c r="T25" s="46"/>
      <c r="U25" s="156"/>
      <c r="V25" s="46"/>
      <c r="W25" s="4">
        <v>3</v>
      </c>
      <c r="X25" s="44" t="str">
        <f>UPPER(IF($A25="","",VLOOKUP($A25,'[1]ž round robin žrebna lista'!$A$7:$R$128,2)))</f>
        <v/>
      </c>
      <c r="Y25" s="44" t="str">
        <f>UPPER(IF($A25="","",VLOOKUP($A25,'[1]ž round robin žrebna lista'!$A$7:$R$128,3)))</f>
        <v>PUŠNIK</v>
      </c>
      <c r="Z25" s="44" t="str">
        <f>PROPER(IF($A25="","",VLOOKUP($A25,'[1]ž round robin žrebna lista'!$A$7:$R$128,4)))</f>
        <v>Maša</v>
      </c>
      <c r="AA25" s="44" t="str">
        <f>UPPER(IF($A25="","",VLOOKUP($A25,'[1]ž round robin žrebna lista'!$A$7:$R$128,5)))</f>
        <v>BR-MB</v>
      </c>
      <c r="AB25" s="46" t="str">
        <f>IF(S25="","",IF(S25="1bb","1bb",IF(S25="3bb","3bb",IF(S25=1,0,M23))))</f>
        <v/>
      </c>
      <c r="AC25" s="46" t="str">
        <f>IF(T25="","",IF(T25="2bb","2bb",IF(T25="3bb","3bb",IF(T25=2,0,M24))))</f>
        <v/>
      </c>
      <c r="AD25" s="45"/>
      <c r="AE25" s="46" t="str">
        <f>IF(V25="","",IF(V25="3bb","3bb",IF(V25="4bb","4bb",IF(V25=3,M26,0))))</f>
        <v/>
      </c>
      <c r="AF25" s="47">
        <f>SUM(AB25:AE25)</f>
        <v>0</v>
      </c>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row>
    <row r="26" spans="1:255" ht="69" customHeight="1" x14ac:dyDescent="0.5">
      <c r="A26" s="35">
        <v>22</v>
      </c>
      <c r="B26" s="36">
        <v>4</v>
      </c>
      <c r="C26" s="37" t="str">
        <f>UPPER(IF($A26="","",VLOOKUP($A26,'[1]ž round robin žrebna lista'!$A$7:$R$128,2)))</f>
        <v/>
      </c>
      <c r="D26" s="38" t="str">
        <f>UPPER(IF($A26="","",VLOOKUP($A26,'[1]ž round robin žrebna lista'!$A$7:$R$128,3)))</f>
        <v xml:space="preserve">RUTAR </v>
      </c>
      <c r="E26" s="38" t="str">
        <f>PROPER(IF($A26="","",VLOOKUP($A26,'[1]ž round robin žrebna lista'!$A$7:$R$128,4)))</f>
        <v>Gaia</v>
      </c>
      <c r="F26" s="39" t="str">
        <f>UPPER(IF($A26="","",VLOOKUP($A26,'[1]ž round robin žrebna lista'!$A$7:$R$128,5)))</f>
        <v>OL-LJ</v>
      </c>
      <c r="G26" s="41" t="s">
        <v>77</v>
      </c>
      <c r="H26" s="41" t="s">
        <v>73</v>
      </c>
      <c r="I26" s="164"/>
      <c r="J26" s="40"/>
      <c r="K26" s="42">
        <v>1</v>
      </c>
      <c r="L26" s="42">
        <v>2</v>
      </c>
      <c r="M26" s="81">
        <f>IF($A26="","",VLOOKUP($A26,'[1]ž round robin žrebna lista'!$A$7:$R$128,14))</f>
        <v>0</v>
      </c>
      <c r="N26" s="4">
        <v>4</v>
      </c>
      <c r="O26" s="44" t="str">
        <f>UPPER(IF($A26="","",VLOOKUP($A26,'[1]ž round robin žrebna lista'!$A$7:$R$128,2)))</f>
        <v/>
      </c>
      <c r="P26" s="44" t="str">
        <f>UPPER(IF($A26="","",VLOOKUP($A26,'[1]ž round robin žrebna lista'!$A$7:$R$128,3)))</f>
        <v xml:space="preserve">RUTAR </v>
      </c>
      <c r="Q26" s="44" t="str">
        <f>PROPER(IF($A26="","",VLOOKUP($A26,'[1]ž round robin žrebna lista'!$A$7:$R$128,4)))</f>
        <v>Gaia</v>
      </c>
      <c r="R26" s="44" t="str">
        <f>UPPER(IF($A26="","",VLOOKUP($A26,'[1]ž round robin žrebna lista'!$A$7:$R$128,5)))</f>
        <v>OL-LJ</v>
      </c>
      <c r="S26" s="46"/>
      <c r="T26" s="46"/>
      <c r="U26" s="46"/>
      <c r="V26" s="156"/>
      <c r="W26" s="4">
        <v>4</v>
      </c>
      <c r="X26" s="44" t="str">
        <f>UPPER(IF($A26="","",VLOOKUP($A26,'[1]ž round robin žrebna lista'!$A$7:$R$128,2)))</f>
        <v/>
      </c>
      <c r="Y26" s="44" t="str">
        <f>UPPER(IF($A26="","",VLOOKUP($A26,'[1]ž round robin žrebna lista'!$A$7:$R$128,3)))</f>
        <v xml:space="preserve">RUTAR </v>
      </c>
      <c r="Z26" s="44" t="str">
        <f>PROPER(IF($A26="","",VLOOKUP($A26,'[1]ž round robin žrebna lista'!$A$7:$R$128,4)))</f>
        <v>Gaia</v>
      </c>
      <c r="AA26" s="44" t="str">
        <f>UPPER(IF($A26="","",VLOOKUP($A26,'[1]ž round robin žrebna lista'!$A$7:$R$128,5)))</f>
        <v>OL-LJ</v>
      </c>
      <c r="AB26" s="46" t="str">
        <f>IF(S26="","",IF(S26="1bb","1bb",IF(S26="4bb","4bb",IF(S26=1,0,M23))))</f>
        <v/>
      </c>
      <c r="AC26" s="46" t="str">
        <f>IF(T26="","",IF(T26="2bb","2bb",IF(T26="4bb","4bb",IF(T26=2,0,M24))))</f>
        <v/>
      </c>
      <c r="AD26" s="46" t="str">
        <f>IF(U26="","",IF(U26="3bb","3bb",IF(U26="4bb","4bb",IF(U26=3,0,M25))))</f>
        <v/>
      </c>
      <c r="AE26" s="45"/>
      <c r="AF26" s="47">
        <f>SUM(AB26:AD26)</f>
        <v>0</v>
      </c>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row>
    <row r="27" spans="1:255" ht="79.5" customHeight="1" x14ac:dyDescent="0.55000000000000004">
      <c r="A27" s="415"/>
      <c r="B27" s="415"/>
      <c r="C27" s="421"/>
      <c r="D27" s="421"/>
      <c r="E27" s="1"/>
      <c r="F27" s="67" t="s">
        <v>19</v>
      </c>
      <c r="G27" s="68"/>
      <c r="H27" s="68"/>
      <c r="I27" s="68"/>
      <c r="J27" s="69" t="s">
        <v>20</v>
      </c>
      <c r="K27" s="422"/>
      <c r="L27" s="422"/>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row>
    <row r="28" spans="1:255" s="28" customFormat="1" ht="50.1" customHeight="1" x14ac:dyDescent="0.55000000000000004">
      <c r="A28" s="415"/>
      <c r="B28" s="415"/>
      <c r="C28" s="70" t="s">
        <v>21</v>
      </c>
      <c r="D28" s="1"/>
      <c r="E28" s="1"/>
      <c r="F28" s="71" t="s">
        <v>22</v>
      </c>
      <c r="G28" s="423" t="str">
        <f>'[1]vnos podatkov'!$E$10</f>
        <v>ANJA REGENT</v>
      </c>
      <c r="H28" s="423" t="str">
        <f>'[1]vnos podatkov'!$E$10</f>
        <v>ANJA REGENT</v>
      </c>
      <c r="I28" s="423" t="str">
        <f>'[1]vnos podatkov'!$E$10</f>
        <v>ANJA REGENT</v>
      </c>
      <c r="J28" s="69" t="s">
        <v>20</v>
      </c>
      <c r="K28" s="414"/>
      <c r="L28" s="414"/>
      <c r="M28" s="81"/>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7"/>
      <c r="FI28" s="27"/>
      <c r="FJ28" s="27"/>
      <c r="FK28" s="27"/>
      <c r="FL28" s="27"/>
      <c r="FM28" s="27"/>
      <c r="FN28" s="27"/>
      <c r="FO28" s="27"/>
      <c r="FP28" s="27"/>
      <c r="FQ28" s="27"/>
      <c r="FR28" s="27"/>
      <c r="FS28" s="27"/>
      <c r="FT28" s="27"/>
      <c r="FU28" s="27"/>
      <c r="FV28" s="27"/>
      <c r="FW28" s="27"/>
      <c r="FX28" s="27"/>
      <c r="FY28" s="27"/>
      <c r="FZ28" s="27"/>
      <c r="GA28" s="27"/>
      <c r="GB28" s="27"/>
      <c r="GC28" s="27"/>
      <c r="GD28" s="27"/>
      <c r="GE28" s="27"/>
      <c r="GF28" s="27"/>
      <c r="GG28" s="27"/>
      <c r="GH28" s="27"/>
      <c r="GI28" s="27"/>
      <c r="GJ28" s="27"/>
      <c r="GK28" s="27"/>
      <c r="GL28" s="27"/>
      <c r="GM28" s="27"/>
      <c r="GN28" s="27"/>
      <c r="GO28" s="27"/>
      <c r="GP28" s="27"/>
      <c r="GQ28" s="27"/>
      <c r="GR28" s="27"/>
      <c r="GS28" s="27"/>
      <c r="GT28" s="27"/>
      <c r="GU28" s="27"/>
      <c r="GV28" s="27"/>
      <c r="GW28" s="27"/>
      <c r="GX28" s="27"/>
      <c r="GY28" s="27"/>
      <c r="GZ28" s="27"/>
      <c r="HA28" s="27"/>
      <c r="HB28" s="27"/>
      <c r="HC28" s="27"/>
      <c r="HD28" s="27"/>
      <c r="HE28" s="27"/>
      <c r="HF28" s="27"/>
      <c r="HG28" s="27"/>
      <c r="HH28" s="27"/>
      <c r="HI28" s="27"/>
      <c r="HJ28" s="27"/>
      <c r="HK28" s="27"/>
      <c r="HL28" s="27"/>
      <c r="HM28" s="27"/>
      <c r="HN28" s="27"/>
      <c r="HO28" s="27"/>
      <c r="HP28" s="27"/>
      <c r="HQ28" s="27"/>
      <c r="HR28" s="27"/>
      <c r="HS28" s="27"/>
      <c r="HT28" s="27"/>
      <c r="HU28" s="27"/>
      <c r="HV28" s="27"/>
      <c r="HW28" s="27"/>
      <c r="HX28" s="27"/>
      <c r="HY28" s="27"/>
      <c r="HZ28" s="27"/>
      <c r="IA28" s="27"/>
      <c r="IB28" s="27"/>
      <c r="IC28" s="27"/>
      <c r="ID28" s="27"/>
      <c r="IE28" s="27"/>
      <c r="IF28" s="27"/>
      <c r="IG28" s="27"/>
      <c r="IH28" s="27"/>
      <c r="II28" s="27"/>
      <c r="IJ28" s="27"/>
      <c r="IK28" s="27"/>
      <c r="IL28" s="27"/>
      <c r="IM28" s="27"/>
      <c r="IN28" s="27"/>
      <c r="IO28" s="27"/>
      <c r="IP28" s="27"/>
      <c r="IQ28" s="27"/>
      <c r="IR28" s="27"/>
      <c r="IS28" s="27"/>
      <c r="IT28" s="27"/>
      <c r="IU28" s="27"/>
    </row>
    <row r="29" spans="1:255" ht="50.1" customHeight="1" x14ac:dyDescent="0.55000000000000004">
      <c r="A29" s="415"/>
      <c r="B29" s="415"/>
      <c r="C29" s="73" t="s">
        <v>23</v>
      </c>
      <c r="D29" s="1"/>
      <c r="E29" s="1"/>
      <c r="F29" s="67" t="s">
        <v>63</v>
      </c>
      <c r="G29" s="423"/>
      <c r="H29" s="423"/>
      <c r="I29" s="423"/>
      <c r="J29" s="69" t="s">
        <v>20</v>
      </c>
      <c r="K29" s="414"/>
      <c r="L29" s="414"/>
    </row>
    <row r="30" spans="1:255" x14ac:dyDescent="0.4">
      <c r="A30" s="415"/>
      <c r="B30" s="415"/>
      <c r="C30" s="415"/>
      <c r="D30" s="415"/>
      <c r="E30" s="415"/>
      <c r="F30" s="415"/>
      <c r="G30" s="415"/>
      <c r="H30" s="415"/>
      <c r="I30" s="415"/>
      <c r="J30" s="415"/>
      <c r="K30" s="415"/>
      <c r="L30" s="41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c r="EO30" s="75"/>
      <c r="EP30" s="75"/>
      <c r="EQ30" s="75"/>
      <c r="ER30" s="75"/>
      <c r="ES30" s="75"/>
      <c r="ET30" s="75"/>
      <c r="EU30" s="75"/>
      <c r="EV30" s="75"/>
      <c r="EW30" s="75"/>
      <c r="EX30" s="75"/>
      <c r="EY30" s="75"/>
      <c r="EZ30" s="75"/>
      <c r="FA30" s="75"/>
      <c r="FB30" s="75"/>
      <c r="FC30" s="75"/>
      <c r="FD30" s="75"/>
      <c r="FE30" s="75"/>
      <c r="FF30" s="75"/>
      <c r="FG30" s="75"/>
      <c r="FH30" s="75"/>
      <c r="FI30" s="75"/>
      <c r="FJ30" s="75"/>
      <c r="FK30" s="75"/>
      <c r="FL30" s="75"/>
      <c r="FM30" s="75"/>
      <c r="FN30" s="75"/>
      <c r="FO30" s="75"/>
      <c r="FP30" s="75"/>
      <c r="FQ30" s="75"/>
      <c r="FR30" s="75"/>
      <c r="FS30" s="75"/>
      <c r="FT30" s="75"/>
      <c r="FU30" s="75"/>
      <c r="FV30" s="75"/>
      <c r="FW30" s="75"/>
      <c r="FX30" s="75"/>
      <c r="FY30" s="75"/>
      <c r="FZ30" s="75"/>
      <c r="GA30" s="75"/>
      <c r="GB30" s="75"/>
      <c r="GC30" s="75"/>
      <c r="GD30" s="75"/>
      <c r="GE30" s="75"/>
      <c r="GF30" s="75"/>
      <c r="GG30" s="75"/>
      <c r="GH30" s="75"/>
      <c r="GI30" s="75"/>
      <c r="GJ30" s="75"/>
      <c r="GK30" s="75"/>
      <c r="GL30" s="75"/>
      <c r="GM30" s="75"/>
      <c r="GN30" s="75"/>
      <c r="GO30" s="75"/>
      <c r="GP30" s="75"/>
      <c r="GQ30" s="75"/>
      <c r="GR30" s="75"/>
      <c r="GS30" s="75"/>
      <c r="GT30" s="75"/>
      <c r="GU30" s="75"/>
      <c r="GV30" s="75"/>
      <c r="GW30" s="75"/>
      <c r="GX30" s="75"/>
      <c r="GY30" s="75"/>
      <c r="GZ30" s="75"/>
      <c r="HA30" s="75"/>
      <c r="HB30" s="75"/>
      <c r="HC30" s="75"/>
      <c r="HD30" s="75"/>
      <c r="HE30" s="75"/>
      <c r="HF30" s="75"/>
      <c r="HG30" s="75"/>
      <c r="HH30" s="75"/>
      <c r="HI30" s="75"/>
      <c r="HJ30" s="75"/>
      <c r="HK30" s="75"/>
      <c r="HL30" s="75"/>
      <c r="HM30" s="75"/>
      <c r="HN30" s="75"/>
      <c r="HO30" s="75"/>
      <c r="HP30" s="75"/>
      <c r="HQ30" s="75"/>
      <c r="HR30" s="75"/>
      <c r="HS30" s="75"/>
      <c r="HT30" s="75"/>
      <c r="HU30" s="75"/>
      <c r="HV30" s="75"/>
      <c r="HW30" s="75"/>
      <c r="HX30" s="75"/>
      <c r="HY30" s="75"/>
      <c r="HZ30" s="75"/>
      <c r="IA30" s="75"/>
      <c r="IB30" s="75"/>
      <c r="IC30" s="75"/>
      <c r="ID30" s="75"/>
      <c r="IE30" s="75"/>
      <c r="IF30" s="75"/>
      <c r="IG30" s="75"/>
      <c r="IH30" s="75"/>
      <c r="II30" s="75"/>
      <c r="IJ30" s="75"/>
      <c r="IK30" s="75"/>
      <c r="IL30" s="75"/>
      <c r="IM30" s="75"/>
      <c r="IN30" s="75"/>
      <c r="IO30" s="75"/>
      <c r="IP30" s="75"/>
      <c r="IQ30" s="75"/>
      <c r="IR30" s="75"/>
      <c r="IS30" s="75"/>
      <c r="IT30" s="75"/>
      <c r="IU30" s="75"/>
    </row>
    <row r="31" spans="1:255" s="28" customFormat="1" ht="30.6" x14ac:dyDescent="0.55000000000000004">
      <c r="A31" s="70"/>
      <c r="B31" s="70"/>
      <c r="C31" s="70"/>
      <c r="D31" s="70"/>
      <c r="E31" s="70"/>
      <c r="F31" s="5"/>
      <c r="G31" s="70"/>
      <c r="H31" s="70"/>
      <c r="I31" s="70"/>
      <c r="J31" s="70"/>
      <c r="K31" s="70"/>
      <c r="L31" s="70"/>
      <c r="M31" s="159"/>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c r="HH31" s="27"/>
      <c r="HI31" s="27"/>
      <c r="HJ31" s="27"/>
      <c r="HK31" s="27"/>
      <c r="HL31" s="27"/>
      <c r="HM31" s="27"/>
      <c r="HN31" s="27"/>
      <c r="HO31" s="27"/>
      <c r="HP31" s="27"/>
      <c r="HQ31" s="27"/>
      <c r="HR31" s="27"/>
      <c r="HS31" s="27"/>
      <c r="HT31" s="27"/>
      <c r="HU31" s="27"/>
      <c r="HV31" s="27"/>
      <c r="HW31" s="27"/>
      <c r="HX31" s="27"/>
      <c r="HY31" s="27"/>
      <c r="HZ31" s="27"/>
      <c r="IA31" s="27"/>
      <c r="IB31" s="27"/>
      <c r="IC31" s="27"/>
      <c r="ID31" s="27"/>
      <c r="IE31" s="27"/>
      <c r="IF31" s="27"/>
      <c r="IG31" s="27"/>
      <c r="IH31" s="27"/>
      <c r="II31" s="27"/>
      <c r="IJ31" s="27"/>
      <c r="IK31" s="27"/>
      <c r="IL31" s="27"/>
      <c r="IM31" s="27"/>
      <c r="IN31" s="27"/>
      <c r="IO31" s="27"/>
      <c r="IP31" s="27"/>
      <c r="IQ31" s="27"/>
      <c r="IR31" s="27"/>
      <c r="IS31" s="27"/>
      <c r="IT31" s="27"/>
      <c r="IU31" s="27"/>
    </row>
    <row r="32" spans="1:255" x14ac:dyDescent="0.4">
      <c r="A32" s="6"/>
      <c r="B32" s="78"/>
      <c r="C32" s="78"/>
      <c r="D32" s="78"/>
      <c r="E32" s="78"/>
      <c r="F32" s="78"/>
      <c r="G32" s="78"/>
      <c r="H32" s="78"/>
      <c r="I32" s="78"/>
      <c r="J32" s="78"/>
      <c r="K32" s="78"/>
      <c r="L32" s="78"/>
      <c r="M32" s="159"/>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c r="EO32" s="75"/>
      <c r="EP32" s="75"/>
      <c r="EQ32" s="75"/>
      <c r="ER32" s="75"/>
      <c r="ES32" s="75"/>
      <c r="ET32" s="75"/>
      <c r="EU32" s="75"/>
      <c r="EV32" s="75"/>
      <c r="EW32" s="75"/>
      <c r="EX32" s="75"/>
      <c r="EY32" s="75"/>
      <c r="EZ32" s="75"/>
      <c r="FA32" s="75"/>
      <c r="FB32" s="75"/>
      <c r="FC32" s="75"/>
      <c r="FD32" s="75"/>
      <c r="FE32" s="75"/>
      <c r="FF32" s="75"/>
      <c r="FG32" s="75"/>
      <c r="FH32" s="75"/>
      <c r="FI32" s="75"/>
      <c r="FJ32" s="75"/>
      <c r="FK32" s="75"/>
      <c r="FL32" s="75"/>
      <c r="FM32" s="75"/>
      <c r="FN32" s="75"/>
      <c r="FO32" s="75"/>
      <c r="FP32" s="75"/>
      <c r="FQ32" s="75"/>
      <c r="FR32" s="75"/>
      <c r="FS32" s="75"/>
      <c r="FT32" s="75"/>
      <c r="FU32" s="75"/>
      <c r="FV32" s="75"/>
      <c r="FW32" s="75"/>
      <c r="FX32" s="75"/>
      <c r="FY32" s="75"/>
      <c r="FZ32" s="75"/>
      <c r="GA32" s="75"/>
      <c r="GB32" s="75"/>
      <c r="GC32" s="75"/>
      <c r="GD32" s="75"/>
      <c r="GE32" s="75"/>
      <c r="GF32" s="75"/>
      <c r="GG32" s="75"/>
      <c r="GH32" s="75"/>
      <c r="GI32" s="75"/>
      <c r="GJ32" s="75"/>
      <c r="GK32" s="75"/>
      <c r="GL32" s="75"/>
      <c r="GM32" s="75"/>
      <c r="GN32" s="75"/>
      <c r="GO32" s="75"/>
      <c r="GP32" s="75"/>
      <c r="GQ32" s="75"/>
      <c r="GR32" s="75"/>
      <c r="GS32" s="75"/>
      <c r="GT32" s="75"/>
      <c r="GU32" s="75"/>
      <c r="GV32" s="75"/>
      <c r="GW32" s="75"/>
      <c r="GX32" s="75"/>
      <c r="GY32" s="75"/>
      <c r="GZ32" s="75"/>
      <c r="HA32" s="75"/>
      <c r="HB32" s="75"/>
      <c r="HC32" s="75"/>
      <c r="HD32" s="75"/>
      <c r="HE32" s="75"/>
      <c r="HF32" s="75"/>
      <c r="HG32" s="75"/>
      <c r="HH32" s="75"/>
      <c r="HI32" s="75"/>
      <c r="HJ32" s="75"/>
      <c r="HK32" s="75"/>
      <c r="HL32" s="75"/>
      <c r="HM32" s="75"/>
      <c r="HN32" s="75"/>
      <c r="HO32" s="75"/>
      <c r="HP32" s="75"/>
      <c r="HQ32" s="75"/>
      <c r="HR32" s="75"/>
      <c r="HS32" s="75"/>
      <c r="HT32" s="75"/>
      <c r="HU32" s="75"/>
      <c r="HV32" s="75"/>
      <c r="HW32" s="75"/>
      <c r="HX32" s="75"/>
      <c r="HY32" s="75"/>
      <c r="HZ32" s="75"/>
      <c r="IA32" s="75"/>
      <c r="IB32" s="75"/>
      <c r="IC32" s="75"/>
      <c r="ID32" s="75"/>
      <c r="IE32" s="75"/>
      <c r="IF32" s="75"/>
      <c r="IG32" s="75"/>
      <c r="IH32" s="75"/>
      <c r="II32" s="75"/>
      <c r="IJ32" s="75"/>
      <c r="IK32" s="75"/>
      <c r="IL32" s="75"/>
      <c r="IM32" s="75"/>
      <c r="IN32" s="75"/>
      <c r="IO32" s="75"/>
      <c r="IP32" s="75"/>
      <c r="IQ32" s="75"/>
      <c r="IR32" s="75"/>
      <c r="IS32" s="75"/>
      <c r="IT32" s="75"/>
      <c r="IU32" s="75"/>
    </row>
    <row r="33" spans="10:255" x14ac:dyDescent="0.4">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row>
    <row r="34" spans="10:255" x14ac:dyDescent="0.4">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row>
    <row r="35" spans="10:255" ht="30" x14ac:dyDescent="0.5">
      <c r="J35" s="82"/>
      <c r="K35" s="82"/>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row>
    <row r="36" spans="10:255" ht="30" x14ac:dyDescent="0.5">
      <c r="J36" s="82"/>
      <c r="K36" s="82"/>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row>
    <row r="37" spans="10:255" ht="30" x14ac:dyDescent="0.5">
      <c r="J37" s="82"/>
      <c r="K37" s="82"/>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row>
    <row r="38" spans="10:255" ht="30" x14ac:dyDescent="0.5">
      <c r="J38" s="82"/>
      <c r="K38" s="82"/>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row>
    <row r="39" spans="10:255" ht="30" x14ac:dyDescent="0.5">
      <c r="J39" s="82"/>
      <c r="K39" s="82"/>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row>
    <row r="40" spans="10:255" ht="30" x14ac:dyDescent="0.5">
      <c r="J40" s="82"/>
      <c r="K40" s="82"/>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row>
    <row r="41" spans="10:255" ht="30" x14ac:dyDescent="0.5">
      <c r="J41" s="82"/>
      <c r="K41" s="82"/>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row>
    <row r="42" spans="10:255" ht="30" x14ac:dyDescent="0.5">
      <c r="J42" s="82"/>
      <c r="K42" s="82"/>
      <c r="N42" s="83"/>
      <c r="O42" s="83"/>
      <c r="P42" s="83"/>
      <c r="Q42" s="83"/>
      <c r="R42" s="83"/>
      <c r="S42" s="83"/>
      <c r="T42" s="83"/>
    </row>
    <row r="43" spans="10:255" ht="30" x14ac:dyDescent="0.5">
      <c r="J43" s="82"/>
      <c r="K43" s="82"/>
      <c r="N43" s="83"/>
      <c r="O43" s="83"/>
      <c r="P43" s="83"/>
      <c r="Q43" s="83"/>
      <c r="R43" s="83"/>
      <c r="S43" s="83"/>
      <c r="T43" s="83"/>
    </row>
    <row r="44" spans="10:255" ht="30" x14ac:dyDescent="0.5">
      <c r="J44" s="82"/>
      <c r="K44" s="82"/>
      <c r="N44" s="83"/>
      <c r="O44" s="83"/>
      <c r="P44" s="83"/>
      <c r="Q44" s="83"/>
      <c r="R44" s="83"/>
      <c r="S44" s="83"/>
      <c r="T44" s="83"/>
    </row>
    <row r="45" spans="10:255" ht="30" x14ac:dyDescent="0.5">
      <c r="J45" s="82"/>
      <c r="K45" s="82"/>
      <c r="N45" s="83"/>
      <c r="O45" s="83"/>
      <c r="P45" s="83"/>
      <c r="Q45" s="83"/>
      <c r="R45" s="83"/>
      <c r="S45" s="83"/>
      <c r="T45" s="83"/>
    </row>
    <row r="46" spans="10:255" ht="30" x14ac:dyDescent="0.5">
      <c r="J46" s="82"/>
      <c r="K46" s="82"/>
      <c r="N46" s="83"/>
      <c r="O46" s="83"/>
      <c r="P46" s="83"/>
      <c r="Q46" s="83"/>
      <c r="R46" s="83"/>
      <c r="S46" s="83"/>
      <c r="T46" s="83"/>
    </row>
    <row r="47" spans="10:255" ht="30" x14ac:dyDescent="0.5">
      <c r="J47" s="82"/>
      <c r="K47" s="82"/>
      <c r="N47" s="83"/>
      <c r="O47" s="83"/>
      <c r="P47" s="83"/>
      <c r="Q47" s="83"/>
      <c r="R47" s="83"/>
      <c r="S47" s="83"/>
      <c r="T47" s="83"/>
    </row>
    <row r="48" spans="10:255" ht="30" x14ac:dyDescent="0.5">
      <c r="J48" s="82"/>
      <c r="K48" s="82"/>
      <c r="N48" s="83"/>
      <c r="O48" s="83"/>
      <c r="P48" s="83"/>
      <c r="Q48" s="83"/>
      <c r="R48" s="83"/>
      <c r="S48" s="83"/>
      <c r="T48" s="83"/>
    </row>
    <row r="49" spans="10:20" ht="30" x14ac:dyDescent="0.5">
      <c r="J49" s="82"/>
      <c r="K49" s="82"/>
      <c r="N49" s="83"/>
      <c r="O49" s="83"/>
      <c r="P49" s="83"/>
      <c r="Q49" s="83"/>
      <c r="R49" s="83"/>
      <c r="S49" s="83"/>
      <c r="T49" s="83"/>
    </row>
    <row r="50" spans="10:20" ht="30" x14ac:dyDescent="0.5">
      <c r="J50" s="82"/>
      <c r="K50" s="82"/>
      <c r="N50" s="83"/>
      <c r="O50" s="83"/>
      <c r="P50" s="83"/>
      <c r="Q50" s="83"/>
      <c r="R50" s="83"/>
      <c r="S50" s="83"/>
      <c r="T50" s="83"/>
    </row>
    <row r="51" spans="10:20" ht="30" x14ac:dyDescent="0.5">
      <c r="J51" s="82"/>
      <c r="K51" s="82"/>
      <c r="N51" s="83"/>
      <c r="O51" s="83"/>
      <c r="P51" s="83"/>
      <c r="Q51" s="83"/>
      <c r="R51" s="83"/>
      <c r="S51" s="83"/>
      <c r="T51" s="83"/>
    </row>
    <row r="52" spans="10:20" ht="30" x14ac:dyDescent="0.5">
      <c r="J52" s="82"/>
      <c r="K52" s="82"/>
      <c r="N52" s="83"/>
      <c r="O52" s="83"/>
      <c r="P52" s="83"/>
      <c r="Q52" s="83"/>
      <c r="R52" s="83"/>
      <c r="S52" s="83"/>
      <c r="T52" s="83"/>
    </row>
    <row r="53" spans="10:20" ht="30" x14ac:dyDescent="0.5">
      <c r="J53" s="82"/>
      <c r="K53" s="82"/>
      <c r="N53" s="83"/>
      <c r="O53" s="83"/>
      <c r="P53" s="83"/>
      <c r="Q53" s="83"/>
      <c r="R53" s="83"/>
      <c r="S53" s="83"/>
      <c r="T53" s="83"/>
    </row>
    <row r="54" spans="10:20" ht="30" x14ac:dyDescent="0.5">
      <c r="J54" s="82"/>
      <c r="K54" s="82"/>
      <c r="N54" s="83"/>
      <c r="O54" s="83"/>
      <c r="P54" s="83"/>
      <c r="Q54" s="83"/>
      <c r="R54" s="83"/>
      <c r="S54" s="83"/>
      <c r="T54" s="83"/>
    </row>
    <row r="55" spans="10:20" ht="30" x14ac:dyDescent="0.5">
      <c r="J55" s="82"/>
      <c r="K55" s="82"/>
      <c r="N55" s="83"/>
      <c r="O55" s="83"/>
      <c r="P55" s="83"/>
      <c r="Q55" s="83"/>
      <c r="R55" s="83"/>
      <c r="S55" s="83"/>
      <c r="T55" s="83"/>
    </row>
    <row r="56" spans="10:20" ht="30" x14ac:dyDescent="0.5">
      <c r="J56" s="82"/>
      <c r="K56" s="82"/>
      <c r="N56" s="83"/>
      <c r="O56" s="83"/>
      <c r="P56" s="83"/>
      <c r="Q56" s="83"/>
      <c r="R56" s="83"/>
      <c r="S56" s="83"/>
      <c r="T56" s="83"/>
    </row>
    <row r="57" spans="10:20" ht="30" x14ac:dyDescent="0.5">
      <c r="J57" s="82"/>
      <c r="K57" s="82"/>
      <c r="N57" s="83"/>
      <c r="O57" s="83"/>
      <c r="P57" s="83"/>
      <c r="Q57" s="83"/>
      <c r="R57" s="83"/>
      <c r="S57" s="83"/>
      <c r="T57" s="83"/>
    </row>
    <row r="58" spans="10:20" ht="30" x14ac:dyDescent="0.5">
      <c r="J58" s="82"/>
      <c r="K58" s="82"/>
      <c r="N58" s="83"/>
      <c r="O58" s="83"/>
      <c r="P58" s="83"/>
      <c r="Q58" s="83"/>
      <c r="R58" s="83"/>
      <c r="S58" s="83"/>
      <c r="T58" s="83"/>
    </row>
    <row r="59" spans="10:20" ht="30" x14ac:dyDescent="0.5">
      <c r="J59" s="82"/>
      <c r="K59" s="82"/>
      <c r="N59" s="83"/>
      <c r="O59" s="83"/>
      <c r="P59" s="83"/>
      <c r="Q59" s="83"/>
      <c r="R59" s="83"/>
      <c r="S59" s="83"/>
      <c r="T59" s="83"/>
    </row>
    <row r="60" spans="10:20" ht="30" x14ac:dyDescent="0.5">
      <c r="J60" s="82"/>
      <c r="K60" s="82"/>
      <c r="N60" s="83"/>
      <c r="O60" s="83"/>
      <c r="P60" s="83"/>
      <c r="Q60" s="83"/>
      <c r="R60" s="83"/>
      <c r="S60" s="83"/>
      <c r="T60" s="83"/>
    </row>
    <row r="61" spans="10:20" ht="30" x14ac:dyDescent="0.5">
      <c r="J61" s="82"/>
      <c r="K61" s="82"/>
      <c r="N61" s="83"/>
      <c r="O61" s="83"/>
      <c r="P61" s="83"/>
      <c r="Q61" s="83"/>
      <c r="R61" s="83"/>
      <c r="S61" s="83"/>
      <c r="T61" s="83"/>
    </row>
    <row r="62" spans="10:20" ht="30" x14ac:dyDescent="0.5">
      <c r="J62" s="82"/>
      <c r="K62" s="82"/>
      <c r="N62" s="83"/>
      <c r="O62" s="83"/>
      <c r="P62" s="83"/>
      <c r="Q62" s="83"/>
      <c r="R62" s="83"/>
      <c r="S62" s="83"/>
      <c r="T62" s="83"/>
    </row>
    <row r="63" spans="10:20" ht="30" x14ac:dyDescent="0.5">
      <c r="J63" s="82"/>
      <c r="K63" s="82"/>
      <c r="N63" s="83"/>
      <c r="O63" s="83"/>
      <c r="P63" s="83"/>
      <c r="Q63" s="83"/>
      <c r="R63" s="83"/>
      <c r="S63" s="83"/>
      <c r="T63" s="83"/>
    </row>
    <row r="64" spans="10:20" ht="30" x14ac:dyDescent="0.5">
      <c r="J64" s="82"/>
      <c r="K64" s="82"/>
      <c r="N64" s="83"/>
      <c r="O64" s="83"/>
      <c r="P64" s="83"/>
      <c r="Q64" s="83"/>
      <c r="R64" s="83"/>
      <c r="S64" s="83"/>
      <c r="T64" s="83"/>
    </row>
    <row r="65" spans="10:20" ht="30" x14ac:dyDescent="0.5">
      <c r="J65" s="82"/>
      <c r="K65" s="82"/>
      <c r="N65" s="83"/>
      <c r="O65" s="83"/>
      <c r="P65" s="83"/>
      <c r="Q65" s="83"/>
      <c r="R65" s="83"/>
      <c r="S65" s="83"/>
      <c r="T65" s="83"/>
    </row>
    <row r="66" spans="10:20" ht="30" x14ac:dyDescent="0.5">
      <c r="J66" s="82"/>
      <c r="K66" s="82"/>
      <c r="N66" s="83"/>
      <c r="O66" s="83"/>
      <c r="P66" s="83"/>
      <c r="Q66" s="83"/>
      <c r="R66" s="83"/>
      <c r="S66" s="83"/>
      <c r="T66" s="83"/>
    </row>
    <row r="67" spans="10:20" ht="30" x14ac:dyDescent="0.5">
      <c r="J67" s="82"/>
      <c r="K67" s="82"/>
      <c r="N67" s="83"/>
      <c r="O67" s="83"/>
      <c r="P67" s="83"/>
      <c r="Q67" s="83"/>
      <c r="R67" s="83"/>
      <c r="S67" s="83"/>
      <c r="T67" s="83"/>
    </row>
    <row r="68" spans="10:20" ht="30" x14ac:dyDescent="0.5">
      <c r="J68" s="82"/>
      <c r="K68" s="82"/>
      <c r="N68" s="83"/>
      <c r="O68" s="83"/>
      <c r="P68" s="83"/>
      <c r="Q68" s="83"/>
      <c r="R68" s="83"/>
      <c r="S68" s="83"/>
      <c r="T68" s="83"/>
    </row>
    <row r="69" spans="10:20" ht="30" x14ac:dyDescent="0.5">
      <c r="J69" s="82"/>
      <c r="K69" s="82"/>
      <c r="N69" s="83"/>
      <c r="O69" s="83"/>
      <c r="P69" s="83"/>
      <c r="Q69" s="83"/>
      <c r="R69" s="83"/>
      <c r="S69" s="83"/>
      <c r="T69" s="83"/>
    </row>
    <row r="70" spans="10:20" ht="30" x14ac:dyDescent="0.5">
      <c r="J70" s="82"/>
      <c r="K70" s="82"/>
      <c r="N70" s="83"/>
      <c r="O70" s="83"/>
      <c r="P70" s="83"/>
      <c r="Q70" s="83"/>
      <c r="R70" s="83"/>
      <c r="S70" s="83"/>
      <c r="T70" s="83"/>
    </row>
    <row r="71" spans="10:20" ht="30" x14ac:dyDescent="0.5">
      <c r="J71" s="82"/>
      <c r="K71" s="82"/>
      <c r="N71" s="83"/>
      <c r="O71" s="83"/>
      <c r="P71" s="83"/>
      <c r="Q71" s="83"/>
      <c r="R71" s="83"/>
      <c r="S71" s="83"/>
      <c r="T71" s="83"/>
    </row>
    <row r="72" spans="10:20" ht="30" x14ac:dyDescent="0.5">
      <c r="J72" s="82"/>
      <c r="K72" s="82"/>
      <c r="N72" s="83"/>
      <c r="O72" s="83"/>
      <c r="P72" s="83"/>
      <c r="Q72" s="83"/>
      <c r="R72" s="83"/>
      <c r="S72" s="83"/>
      <c r="T72" s="83"/>
    </row>
    <row r="73" spans="10:20" ht="30" x14ac:dyDescent="0.5">
      <c r="J73" s="82"/>
      <c r="K73" s="82"/>
      <c r="N73" s="83"/>
      <c r="O73" s="83"/>
      <c r="P73" s="83"/>
      <c r="Q73" s="83"/>
      <c r="R73" s="83"/>
      <c r="S73" s="83"/>
      <c r="T73" s="83"/>
    </row>
    <row r="74" spans="10:20" ht="30" x14ac:dyDescent="0.5">
      <c r="J74" s="82"/>
      <c r="K74" s="82"/>
      <c r="N74" s="83"/>
      <c r="O74" s="83"/>
      <c r="P74" s="83"/>
      <c r="Q74" s="83"/>
      <c r="R74" s="83"/>
      <c r="S74" s="83"/>
      <c r="T74" s="83"/>
    </row>
    <row r="75" spans="10:20" ht="30" x14ac:dyDescent="0.5">
      <c r="J75" s="82"/>
      <c r="K75" s="82"/>
      <c r="N75" s="83"/>
      <c r="O75" s="83"/>
      <c r="P75" s="83"/>
      <c r="Q75" s="83"/>
      <c r="R75" s="83"/>
      <c r="S75" s="83"/>
      <c r="T75" s="83"/>
    </row>
    <row r="76" spans="10:20" ht="30" x14ac:dyDescent="0.5">
      <c r="J76" s="82"/>
      <c r="K76" s="82"/>
      <c r="N76" s="83"/>
      <c r="O76" s="83"/>
      <c r="P76" s="83"/>
      <c r="Q76" s="83"/>
      <c r="R76" s="83"/>
      <c r="S76" s="83"/>
      <c r="T76" s="83"/>
    </row>
    <row r="77" spans="10:20" ht="30" x14ac:dyDescent="0.5">
      <c r="J77" s="82"/>
      <c r="K77" s="82"/>
      <c r="N77" s="83"/>
      <c r="O77" s="83"/>
      <c r="P77" s="83"/>
      <c r="Q77" s="83"/>
      <c r="R77" s="83"/>
      <c r="S77" s="83"/>
      <c r="T77" s="83"/>
    </row>
    <row r="78" spans="10:20" ht="30" x14ac:dyDescent="0.5">
      <c r="J78" s="82"/>
      <c r="K78" s="82"/>
      <c r="N78" s="83"/>
      <c r="O78" s="83"/>
      <c r="P78" s="83"/>
      <c r="Q78" s="83"/>
      <c r="R78" s="83"/>
      <c r="S78" s="83"/>
      <c r="T78" s="83"/>
    </row>
    <row r="79" spans="10:20" ht="30" x14ac:dyDescent="0.5">
      <c r="J79" s="82"/>
      <c r="K79" s="82"/>
      <c r="N79" s="83"/>
      <c r="O79" s="83"/>
      <c r="P79" s="83"/>
      <c r="Q79" s="83"/>
      <c r="R79" s="83"/>
      <c r="S79" s="83"/>
      <c r="T79" s="83"/>
    </row>
    <row r="80" spans="10:20" ht="30" x14ac:dyDescent="0.5">
      <c r="J80" s="82"/>
      <c r="K80" s="82"/>
      <c r="N80" s="83"/>
      <c r="O80" s="83"/>
      <c r="P80" s="83"/>
      <c r="Q80" s="83"/>
      <c r="R80" s="83"/>
      <c r="S80" s="83"/>
      <c r="T80" s="83"/>
    </row>
    <row r="81" spans="10:20" ht="30" x14ac:dyDescent="0.5">
      <c r="J81" s="82"/>
      <c r="K81" s="82"/>
      <c r="N81" s="83"/>
      <c r="O81" s="83"/>
      <c r="P81" s="83"/>
      <c r="Q81" s="83"/>
      <c r="R81" s="83"/>
      <c r="S81" s="83"/>
      <c r="T81" s="83"/>
    </row>
    <row r="82" spans="10:20" ht="30" x14ac:dyDescent="0.5">
      <c r="J82" s="82"/>
      <c r="K82" s="82"/>
      <c r="N82" s="83"/>
      <c r="O82" s="83"/>
      <c r="P82" s="83"/>
      <c r="Q82" s="83"/>
      <c r="R82" s="83"/>
      <c r="S82" s="83"/>
      <c r="T82" s="83"/>
    </row>
    <row r="83" spans="10:20" ht="30" x14ac:dyDescent="0.5">
      <c r="J83" s="82"/>
      <c r="K83" s="85"/>
      <c r="N83" s="83"/>
      <c r="O83" s="83"/>
      <c r="P83" s="83"/>
      <c r="Q83" s="83"/>
      <c r="R83" s="83"/>
      <c r="S83" s="83"/>
      <c r="T83" s="83"/>
    </row>
    <row r="84" spans="10:20" ht="30" x14ac:dyDescent="0.5">
      <c r="J84" s="82"/>
      <c r="K84" s="82"/>
      <c r="N84" s="83"/>
      <c r="O84" s="83"/>
      <c r="P84" s="83"/>
      <c r="Q84" s="83"/>
      <c r="R84" s="83"/>
      <c r="S84" s="83"/>
      <c r="T84" s="83"/>
    </row>
    <row r="85" spans="10:20" ht="30" x14ac:dyDescent="0.5">
      <c r="J85" s="82"/>
      <c r="K85" s="82"/>
      <c r="N85" s="83"/>
      <c r="O85" s="83"/>
      <c r="P85" s="83"/>
      <c r="Q85" s="83"/>
      <c r="R85" s="83"/>
      <c r="S85" s="83"/>
      <c r="T85" s="83"/>
    </row>
    <row r="86" spans="10:20" ht="30" x14ac:dyDescent="0.5">
      <c r="J86" s="82"/>
      <c r="K86" s="82"/>
      <c r="N86" s="83"/>
      <c r="O86" s="83"/>
      <c r="P86" s="83"/>
      <c r="Q86" s="83"/>
      <c r="R86" s="83"/>
      <c r="S86" s="83"/>
      <c r="T86" s="83"/>
    </row>
    <row r="87" spans="10:20" ht="30" x14ac:dyDescent="0.5">
      <c r="J87" s="82"/>
      <c r="K87" s="82"/>
      <c r="N87" s="83"/>
      <c r="O87" s="83"/>
      <c r="P87" s="83"/>
      <c r="Q87" s="83"/>
      <c r="R87" s="83"/>
      <c r="S87" s="83"/>
      <c r="T87" s="83"/>
    </row>
    <row r="88" spans="10:20" ht="30" x14ac:dyDescent="0.5">
      <c r="J88" s="82"/>
      <c r="K88" s="82"/>
      <c r="N88" s="83"/>
      <c r="O88" s="83"/>
      <c r="P88" s="83"/>
      <c r="Q88" s="83"/>
      <c r="R88" s="83"/>
      <c r="S88" s="83"/>
      <c r="T88" s="83"/>
    </row>
    <row r="89" spans="10:20" ht="30" x14ac:dyDescent="0.5">
      <c r="J89" s="82"/>
      <c r="K89" s="82"/>
      <c r="N89" s="83"/>
      <c r="O89" s="83"/>
      <c r="P89" s="83"/>
      <c r="Q89" s="83"/>
      <c r="R89" s="83"/>
      <c r="S89" s="83"/>
      <c r="T89" s="83"/>
    </row>
    <row r="90" spans="10:20" ht="30" x14ac:dyDescent="0.5">
      <c r="J90" s="82"/>
      <c r="K90" s="82"/>
      <c r="N90" s="83"/>
      <c r="O90" s="83"/>
      <c r="P90" s="83"/>
      <c r="Q90" s="83"/>
      <c r="R90" s="83"/>
      <c r="S90" s="83"/>
      <c r="T90" s="83"/>
    </row>
    <row r="91" spans="10:20" ht="30" x14ac:dyDescent="0.5">
      <c r="J91" s="82"/>
      <c r="K91" s="82"/>
      <c r="N91" s="83"/>
      <c r="O91" s="83"/>
      <c r="P91" s="83"/>
      <c r="Q91" s="83"/>
      <c r="R91" s="83"/>
      <c r="S91" s="83"/>
      <c r="T91" s="83"/>
    </row>
    <row r="92" spans="10:20" ht="30" x14ac:dyDescent="0.5">
      <c r="J92" s="82"/>
      <c r="K92" s="82"/>
      <c r="N92" s="83"/>
      <c r="O92" s="83"/>
      <c r="P92" s="83"/>
      <c r="Q92" s="83"/>
      <c r="R92" s="83"/>
      <c r="S92" s="83"/>
      <c r="T92" s="83"/>
    </row>
    <row r="93" spans="10:20" ht="30" x14ac:dyDescent="0.5">
      <c r="J93" s="82"/>
      <c r="K93" s="82"/>
      <c r="N93" s="83"/>
      <c r="O93" s="83"/>
      <c r="P93" s="83"/>
      <c r="Q93" s="83"/>
      <c r="R93" s="83"/>
      <c r="S93" s="83"/>
      <c r="T93" s="83"/>
    </row>
    <row r="94" spans="10:20" ht="30" x14ac:dyDescent="0.5">
      <c r="J94" s="82"/>
      <c r="K94" s="82"/>
      <c r="N94" s="83"/>
      <c r="O94" s="83"/>
      <c r="P94" s="83"/>
      <c r="Q94" s="83"/>
      <c r="R94" s="83"/>
      <c r="S94" s="83"/>
      <c r="T94" s="83"/>
    </row>
    <row r="95" spans="10:20" ht="30" x14ac:dyDescent="0.5">
      <c r="J95" s="82"/>
      <c r="K95" s="82"/>
      <c r="N95" s="83"/>
      <c r="O95" s="83"/>
      <c r="P95" s="83"/>
      <c r="Q95" s="83"/>
      <c r="R95" s="83"/>
      <c r="S95" s="83"/>
      <c r="T95" s="83"/>
    </row>
    <row r="96" spans="10:20" ht="30" x14ac:dyDescent="0.5">
      <c r="J96" s="82"/>
      <c r="K96" s="82"/>
      <c r="N96" s="83"/>
      <c r="O96" s="83"/>
      <c r="P96" s="83"/>
      <c r="Q96" s="83"/>
      <c r="R96" s="83"/>
      <c r="S96" s="83"/>
      <c r="T96" s="83"/>
    </row>
    <row r="97" spans="10:20" ht="30" x14ac:dyDescent="0.5">
      <c r="J97" s="82"/>
      <c r="K97" s="82"/>
      <c r="N97" s="83"/>
      <c r="O97" s="83"/>
      <c r="P97" s="83"/>
      <c r="Q97" s="83"/>
      <c r="R97" s="83"/>
      <c r="S97" s="83"/>
      <c r="T97" s="83"/>
    </row>
    <row r="98" spans="10:20" ht="30" x14ac:dyDescent="0.5">
      <c r="J98" s="82"/>
      <c r="K98" s="82"/>
      <c r="N98" s="83"/>
      <c r="O98" s="83"/>
      <c r="P98" s="83"/>
      <c r="Q98" s="83"/>
      <c r="R98" s="83"/>
      <c r="S98" s="83"/>
      <c r="T98" s="83"/>
    </row>
    <row r="99" spans="10:20" ht="30" x14ac:dyDescent="0.5">
      <c r="J99" s="82"/>
      <c r="K99" s="82"/>
      <c r="N99" s="83"/>
      <c r="O99" s="83"/>
      <c r="P99" s="83"/>
      <c r="Q99" s="83"/>
      <c r="R99" s="83"/>
      <c r="S99" s="83"/>
      <c r="T99" s="83"/>
    </row>
    <row r="100" spans="10:20" ht="30" x14ac:dyDescent="0.5">
      <c r="J100" s="82"/>
      <c r="K100" s="82"/>
      <c r="N100" s="83"/>
      <c r="O100" s="83"/>
      <c r="P100" s="83"/>
      <c r="Q100" s="83"/>
      <c r="R100" s="83"/>
      <c r="S100" s="83"/>
      <c r="T100" s="83"/>
    </row>
    <row r="101" spans="10:20" ht="30" x14ac:dyDescent="0.5">
      <c r="J101" s="82"/>
      <c r="K101" s="82"/>
      <c r="N101" s="83"/>
      <c r="O101" s="83"/>
      <c r="P101" s="83"/>
      <c r="Q101" s="83"/>
      <c r="R101" s="83"/>
      <c r="S101" s="83"/>
      <c r="T101" s="83"/>
    </row>
    <row r="102" spans="10:20" ht="30" x14ac:dyDescent="0.5">
      <c r="J102" s="82"/>
      <c r="K102" s="82"/>
      <c r="N102" s="83"/>
      <c r="O102" s="83"/>
      <c r="P102" s="83"/>
      <c r="Q102" s="83"/>
      <c r="R102" s="83"/>
      <c r="S102" s="83"/>
      <c r="T102" s="83"/>
    </row>
    <row r="103" spans="10:20" ht="30" x14ac:dyDescent="0.5">
      <c r="J103" s="82"/>
      <c r="K103" s="82"/>
      <c r="N103" s="83"/>
      <c r="O103" s="83"/>
      <c r="P103" s="83"/>
      <c r="Q103" s="83"/>
      <c r="R103" s="83"/>
      <c r="S103" s="83"/>
      <c r="T103" s="83"/>
    </row>
    <row r="104" spans="10:20" ht="30" x14ac:dyDescent="0.5">
      <c r="J104" s="82"/>
      <c r="K104" s="82"/>
      <c r="N104" s="83"/>
      <c r="O104" s="83"/>
      <c r="P104" s="83"/>
      <c r="Q104" s="83"/>
      <c r="R104" s="83"/>
      <c r="S104" s="83"/>
      <c r="T104" s="83"/>
    </row>
    <row r="105" spans="10:20" ht="30" x14ac:dyDescent="0.5">
      <c r="J105" s="82"/>
      <c r="K105" s="82"/>
      <c r="N105" s="83"/>
      <c r="O105" s="83"/>
      <c r="P105" s="83"/>
      <c r="Q105" s="83"/>
      <c r="R105" s="83"/>
      <c r="S105" s="83"/>
      <c r="T105" s="83"/>
    </row>
    <row r="106" spans="10:20" ht="30" x14ac:dyDescent="0.5">
      <c r="J106" s="82"/>
      <c r="K106" s="82"/>
      <c r="N106" s="83"/>
      <c r="O106" s="83"/>
      <c r="P106" s="83"/>
      <c r="Q106" s="83"/>
      <c r="R106" s="83"/>
      <c r="S106" s="83"/>
      <c r="T106" s="83"/>
    </row>
    <row r="107" spans="10:20" ht="30" x14ac:dyDescent="0.5">
      <c r="J107" s="82"/>
      <c r="K107" s="82"/>
      <c r="N107" s="83"/>
      <c r="O107" s="83"/>
      <c r="P107" s="83"/>
      <c r="Q107" s="83"/>
      <c r="R107" s="83"/>
      <c r="S107" s="83"/>
      <c r="T107" s="83"/>
    </row>
    <row r="108" spans="10:20" ht="30" x14ac:dyDescent="0.5">
      <c r="J108" s="82"/>
      <c r="K108" s="82"/>
      <c r="N108" s="83"/>
      <c r="O108" s="83"/>
      <c r="P108" s="83"/>
      <c r="Q108" s="83"/>
      <c r="R108" s="83"/>
      <c r="S108" s="83"/>
      <c r="T108" s="83"/>
    </row>
    <row r="109" spans="10:20" ht="30" x14ac:dyDescent="0.5">
      <c r="J109" s="82"/>
      <c r="K109" s="82"/>
      <c r="N109" s="83"/>
      <c r="O109" s="83"/>
      <c r="P109" s="83"/>
      <c r="Q109" s="83"/>
      <c r="R109" s="83"/>
      <c r="S109" s="83"/>
      <c r="T109" s="83"/>
    </row>
    <row r="110" spans="10:20" ht="30" x14ac:dyDescent="0.5">
      <c r="J110" s="82"/>
      <c r="K110" s="82"/>
      <c r="N110" s="83"/>
      <c r="O110" s="83"/>
      <c r="P110" s="83"/>
      <c r="Q110" s="83"/>
      <c r="R110" s="83"/>
      <c r="S110" s="83"/>
      <c r="T110" s="83"/>
    </row>
    <row r="111" spans="10:20" ht="30" x14ac:dyDescent="0.5">
      <c r="J111" s="82"/>
      <c r="K111" s="82"/>
      <c r="N111" s="83"/>
      <c r="O111" s="83"/>
      <c r="P111" s="83"/>
      <c r="Q111" s="83"/>
      <c r="R111" s="83"/>
      <c r="S111" s="83"/>
      <c r="T111" s="83"/>
    </row>
    <row r="112" spans="10:20" ht="30" x14ac:dyDescent="0.5">
      <c r="J112" s="82"/>
      <c r="K112" s="82"/>
      <c r="N112" s="83"/>
      <c r="O112" s="83"/>
      <c r="P112" s="83"/>
      <c r="Q112" s="83"/>
      <c r="R112" s="83"/>
      <c r="S112" s="83"/>
      <c r="T112" s="83"/>
    </row>
    <row r="113" spans="10:20" ht="30" x14ac:dyDescent="0.5">
      <c r="J113" s="82"/>
      <c r="K113" s="82"/>
      <c r="N113" s="83"/>
      <c r="O113" s="83"/>
      <c r="P113" s="83"/>
      <c r="Q113" s="83"/>
      <c r="R113" s="83"/>
      <c r="S113" s="83"/>
      <c r="T113" s="83"/>
    </row>
    <row r="114" spans="10:20" ht="30" x14ac:dyDescent="0.5">
      <c r="J114" s="82"/>
      <c r="K114" s="82"/>
      <c r="N114" s="83"/>
      <c r="O114" s="83"/>
      <c r="P114" s="83"/>
      <c r="Q114" s="83"/>
      <c r="R114" s="83"/>
      <c r="S114" s="83"/>
      <c r="T114" s="83"/>
    </row>
    <row r="115" spans="10:20" ht="30" x14ac:dyDescent="0.5">
      <c r="J115" s="82"/>
      <c r="K115" s="82"/>
      <c r="N115" s="83"/>
      <c r="O115" s="83"/>
      <c r="P115" s="83"/>
      <c r="Q115" s="83"/>
      <c r="R115" s="83"/>
      <c r="S115" s="83"/>
      <c r="T115" s="83"/>
    </row>
    <row r="116" spans="10:20" ht="30" x14ac:dyDescent="0.5">
      <c r="J116" s="82"/>
      <c r="K116" s="82"/>
      <c r="N116" s="83"/>
      <c r="O116" s="83"/>
      <c r="P116" s="83"/>
      <c r="Q116" s="83"/>
      <c r="R116" s="83"/>
      <c r="S116" s="83"/>
      <c r="T116" s="83"/>
    </row>
    <row r="117" spans="10:20" ht="30" x14ac:dyDescent="0.5">
      <c r="J117" s="82"/>
      <c r="K117" s="82"/>
      <c r="N117" s="83"/>
      <c r="O117" s="83"/>
      <c r="P117" s="83"/>
      <c r="Q117" s="83"/>
      <c r="R117" s="83"/>
      <c r="S117" s="83"/>
      <c r="T117" s="83"/>
    </row>
    <row r="118" spans="10:20" ht="30" x14ac:dyDescent="0.5">
      <c r="J118" s="82"/>
      <c r="K118" s="82"/>
      <c r="N118" s="83"/>
      <c r="O118" s="83"/>
      <c r="P118" s="83"/>
      <c r="Q118" s="83"/>
      <c r="R118" s="83"/>
      <c r="S118" s="83"/>
      <c r="T118" s="83"/>
    </row>
    <row r="119" spans="10:20" ht="30" x14ac:dyDescent="0.5">
      <c r="J119" s="82"/>
      <c r="K119" s="82"/>
      <c r="N119" s="83"/>
      <c r="O119" s="83"/>
      <c r="P119" s="83"/>
      <c r="Q119" s="83"/>
      <c r="R119" s="83"/>
      <c r="S119" s="83"/>
      <c r="T119" s="83"/>
    </row>
    <row r="120" spans="10:20" ht="30" x14ac:dyDescent="0.5">
      <c r="J120" s="82"/>
      <c r="K120" s="82"/>
      <c r="N120" s="83"/>
      <c r="O120" s="83"/>
      <c r="P120" s="83"/>
      <c r="Q120" s="83"/>
      <c r="R120" s="83"/>
      <c r="S120" s="83"/>
      <c r="T120" s="83"/>
    </row>
    <row r="121" spans="10:20" ht="30" x14ac:dyDescent="0.5">
      <c r="J121" s="82"/>
      <c r="K121" s="82"/>
      <c r="N121" s="83"/>
      <c r="O121" s="83"/>
      <c r="P121" s="83"/>
      <c r="Q121" s="83"/>
      <c r="R121" s="83"/>
      <c r="S121" s="83"/>
      <c r="T121" s="83"/>
    </row>
    <row r="122" spans="10:20" ht="30" x14ac:dyDescent="0.5">
      <c r="J122" s="82"/>
      <c r="K122" s="82"/>
      <c r="N122" s="83"/>
      <c r="O122" s="83"/>
      <c r="P122" s="83"/>
      <c r="Q122" s="83"/>
      <c r="R122" s="83"/>
      <c r="S122" s="83"/>
      <c r="T122" s="83"/>
    </row>
    <row r="123" spans="10:20" ht="30" x14ac:dyDescent="0.5">
      <c r="J123" s="82"/>
      <c r="K123" s="82"/>
      <c r="N123" s="83"/>
      <c r="O123" s="83"/>
      <c r="P123" s="83"/>
      <c r="Q123" s="83"/>
      <c r="R123" s="83"/>
      <c r="S123" s="83"/>
      <c r="T123" s="83"/>
    </row>
    <row r="124" spans="10:20" ht="30" x14ac:dyDescent="0.5">
      <c r="J124" s="82"/>
      <c r="K124" s="82"/>
      <c r="N124" s="83"/>
      <c r="O124" s="83"/>
      <c r="P124" s="83"/>
      <c r="Q124" s="83"/>
      <c r="R124" s="83"/>
      <c r="S124" s="83"/>
      <c r="T124" s="83"/>
    </row>
    <row r="125" spans="10:20" ht="30" x14ac:dyDescent="0.5">
      <c r="J125" s="82"/>
      <c r="K125" s="82"/>
      <c r="N125" s="83"/>
      <c r="O125" s="83"/>
      <c r="P125" s="83"/>
      <c r="Q125" s="83"/>
      <c r="R125" s="83"/>
      <c r="S125" s="83"/>
      <c r="T125" s="83"/>
    </row>
    <row r="126" spans="10:20" ht="30" x14ac:dyDescent="0.5">
      <c r="J126" s="82"/>
      <c r="K126" s="82"/>
      <c r="N126" s="83"/>
      <c r="O126" s="83"/>
      <c r="P126" s="83"/>
      <c r="Q126" s="83"/>
      <c r="R126" s="83"/>
      <c r="S126" s="83"/>
      <c r="T126" s="83"/>
    </row>
    <row r="127" spans="10:20" ht="30" x14ac:dyDescent="0.5">
      <c r="J127" s="82"/>
      <c r="K127" s="82"/>
      <c r="N127" s="83"/>
      <c r="O127" s="83"/>
      <c r="P127" s="83"/>
      <c r="Q127" s="83"/>
      <c r="R127" s="83"/>
      <c r="S127" s="83"/>
      <c r="T127" s="83"/>
    </row>
    <row r="128" spans="10:20" ht="30" x14ac:dyDescent="0.5">
      <c r="J128" s="82"/>
      <c r="K128" s="82"/>
      <c r="N128" s="83"/>
      <c r="O128" s="83"/>
      <c r="P128" s="83"/>
      <c r="Q128" s="83"/>
      <c r="R128" s="83"/>
      <c r="S128" s="83"/>
      <c r="T128" s="83"/>
    </row>
    <row r="129" spans="10:20" ht="30" x14ac:dyDescent="0.5">
      <c r="J129" s="82"/>
      <c r="K129" s="82"/>
      <c r="N129" s="83"/>
      <c r="O129" s="83"/>
      <c r="P129" s="83"/>
      <c r="Q129" s="83"/>
      <c r="R129" s="83"/>
      <c r="S129" s="83"/>
      <c r="T129" s="83"/>
    </row>
    <row r="130" spans="10:20" ht="30" x14ac:dyDescent="0.5">
      <c r="J130" s="82"/>
      <c r="K130" s="82"/>
      <c r="N130" s="83"/>
      <c r="O130" s="83"/>
      <c r="P130" s="83"/>
      <c r="Q130" s="83"/>
      <c r="R130" s="83"/>
      <c r="S130" s="83"/>
      <c r="T130" s="83"/>
    </row>
    <row r="131" spans="10:20" ht="30" x14ac:dyDescent="0.5">
      <c r="J131" s="82"/>
      <c r="K131" s="82"/>
      <c r="N131" s="83"/>
      <c r="O131" s="83"/>
      <c r="P131" s="83"/>
      <c r="Q131" s="83"/>
      <c r="R131" s="83"/>
      <c r="S131" s="83"/>
      <c r="T131" s="83"/>
    </row>
    <row r="132" spans="10:20" ht="30" x14ac:dyDescent="0.5">
      <c r="J132" s="82"/>
      <c r="K132" s="82"/>
      <c r="N132" s="83"/>
      <c r="O132" s="83"/>
      <c r="P132" s="83"/>
      <c r="Q132" s="83"/>
      <c r="R132" s="83"/>
      <c r="S132" s="83"/>
      <c r="T132" s="83"/>
    </row>
    <row r="133" spans="10:20" ht="30" x14ac:dyDescent="0.5">
      <c r="J133" s="82"/>
      <c r="K133" s="82"/>
      <c r="N133" s="83"/>
      <c r="O133" s="83"/>
      <c r="P133" s="83"/>
      <c r="Q133" s="83"/>
      <c r="R133" s="83"/>
      <c r="S133" s="83"/>
      <c r="T133" s="83"/>
    </row>
    <row r="134" spans="10:20" ht="30" x14ac:dyDescent="0.5">
      <c r="J134" s="82"/>
      <c r="K134" s="82"/>
      <c r="N134" s="83"/>
      <c r="O134" s="83"/>
      <c r="P134" s="83"/>
      <c r="Q134" s="83"/>
      <c r="R134" s="83"/>
      <c r="S134" s="83"/>
      <c r="T134" s="83"/>
    </row>
    <row r="135" spans="10:20" ht="30" x14ac:dyDescent="0.5">
      <c r="J135" s="82"/>
      <c r="K135" s="82"/>
      <c r="N135" s="83"/>
      <c r="O135" s="83"/>
      <c r="P135" s="83"/>
      <c r="Q135" s="83"/>
      <c r="R135" s="83"/>
      <c r="S135" s="83"/>
      <c r="T135" s="83"/>
    </row>
    <row r="136" spans="10:20" ht="30" x14ac:dyDescent="0.5">
      <c r="J136" s="82"/>
      <c r="K136" s="82"/>
      <c r="N136" s="83"/>
      <c r="O136" s="83"/>
      <c r="P136" s="83"/>
      <c r="Q136" s="83"/>
      <c r="R136" s="83"/>
      <c r="S136" s="83"/>
      <c r="T136" s="83"/>
    </row>
    <row r="137" spans="10:20" ht="30" x14ac:dyDescent="0.5">
      <c r="J137" s="82"/>
      <c r="K137" s="82"/>
      <c r="N137" s="83"/>
      <c r="O137" s="83"/>
      <c r="P137" s="83"/>
      <c r="Q137" s="83"/>
      <c r="R137" s="83"/>
      <c r="S137" s="83"/>
      <c r="T137" s="83"/>
    </row>
    <row r="138" spans="10:20" ht="30" x14ac:dyDescent="0.5">
      <c r="J138" s="82"/>
      <c r="K138" s="82"/>
      <c r="N138" s="83"/>
      <c r="O138" s="83"/>
      <c r="P138" s="83"/>
      <c r="Q138" s="83"/>
      <c r="R138" s="83"/>
      <c r="S138" s="83"/>
      <c r="T138" s="83"/>
    </row>
    <row r="139" spans="10:20" ht="30" x14ac:dyDescent="0.5">
      <c r="J139" s="82"/>
      <c r="K139" s="82"/>
      <c r="N139" s="83"/>
      <c r="O139" s="83"/>
      <c r="P139" s="83"/>
      <c r="Q139" s="83"/>
      <c r="R139" s="83"/>
      <c r="S139" s="83"/>
      <c r="T139" s="83"/>
    </row>
    <row r="140" spans="10:20" ht="30" x14ac:dyDescent="0.5">
      <c r="J140" s="82"/>
      <c r="K140" s="82"/>
      <c r="N140" s="83"/>
      <c r="O140" s="83"/>
      <c r="P140" s="83"/>
      <c r="Q140" s="83"/>
      <c r="R140" s="83"/>
      <c r="S140" s="83"/>
      <c r="T140" s="83"/>
    </row>
    <row r="141" spans="10:20" ht="30" x14ac:dyDescent="0.5">
      <c r="J141" s="82"/>
      <c r="K141" s="82"/>
      <c r="N141" s="83"/>
      <c r="O141" s="83"/>
      <c r="P141" s="83"/>
      <c r="Q141" s="83"/>
      <c r="R141" s="83"/>
      <c r="S141" s="83"/>
      <c r="T141" s="83"/>
    </row>
    <row r="142" spans="10:20" ht="30" x14ac:dyDescent="0.5">
      <c r="J142" s="82"/>
      <c r="K142" s="82"/>
      <c r="N142" s="83"/>
      <c r="O142" s="83"/>
      <c r="P142" s="83"/>
      <c r="Q142" s="83"/>
      <c r="R142" s="83"/>
      <c r="S142" s="83"/>
      <c r="T142" s="83"/>
    </row>
    <row r="143" spans="10:20" ht="30" x14ac:dyDescent="0.5">
      <c r="J143" s="82"/>
      <c r="K143" s="82"/>
      <c r="N143" s="83"/>
      <c r="O143" s="83"/>
      <c r="P143" s="83"/>
      <c r="Q143" s="83"/>
      <c r="R143" s="83"/>
      <c r="S143" s="83"/>
      <c r="T143" s="83"/>
    </row>
    <row r="144" spans="10:20" ht="30" x14ac:dyDescent="0.5">
      <c r="J144" s="82"/>
      <c r="K144" s="82"/>
      <c r="N144" s="83"/>
      <c r="O144" s="83"/>
      <c r="P144" s="83"/>
      <c r="Q144" s="83"/>
      <c r="R144" s="83"/>
      <c r="S144" s="83"/>
      <c r="T144" s="83"/>
    </row>
    <row r="145" spans="10:20" ht="30" x14ac:dyDescent="0.5">
      <c r="J145" s="82"/>
      <c r="K145" s="82"/>
      <c r="N145" s="83"/>
      <c r="O145" s="83"/>
      <c r="P145" s="83"/>
      <c r="Q145" s="83"/>
      <c r="R145" s="83"/>
      <c r="S145" s="83"/>
      <c r="T145" s="83"/>
    </row>
    <row r="146" spans="10:20" ht="30" x14ac:dyDescent="0.5">
      <c r="J146" s="82"/>
      <c r="K146" s="82"/>
      <c r="N146" s="83"/>
      <c r="O146" s="83"/>
      <c r="P146" s="83"/>
      <c r="Q146" s="83"/>
      <c r="R146" s="83"/>
      <c r="S146" s="83"/>
      <c r="T146" s="83"/>
    </row>
    <row r="147" spans="10:20" ht="30" x14ac:dyDescent="0.5">
      <c r="J147" s="82"/>
      <c r="K147" s="82"/>
      <c r="N147" s="83"/>
      <c r="O147" s="83"/>
      <c r="P147" s="83"/>
      <c r="Q147" s="83"/>
      <c r="R147" s="83"/>
      <c r="S147" s="83"/>
      <c r="T147" s="83"/>
    </row>
    <row r="148" spans="10:20" ht="30" x14ac:dyDescent="0.5">
      <c r="J148" s="82"/>
      <c r="K148" s="82"/>
      <c r="N148" s="83"/>
      <c r="O148" s="83"/>
      <c r="P148" s="83"/>
      <c r="Q148" s="83"/>
      <c r="R148" s="83"/>
      <c r="S148" s="83"/>
      <c r="T148" s="83"/>
    </row>
    <row r="149" spans="10:20" ht="30" x14ac:dyDescent="0.5">
      <c r="J149" s="82"/>
      <c r="K149" s="82"/>
      <c r="N149" s="83"/>
      <c r="O149" s="83"/>
      <c r="P149" s="83"/>
      <c r="Q149" s="83"/>
      <c r="R149" s="83"/>
      <c r="S149" s="83"/>
      <c r="T149" s="83"/>
    </row>
    <row r="150" spans="10:20" ht="30" x14ac:dyDescent="0.5">
      <c r="J150" s="82"/>
      <c r="K150" s="82"/>
      <c r="N150" s="83"/>
      <c r="O150" s="83"/>
      <c r="P150" s="83"/>
      <c r="Q150" s="83"/>
      <c r="R150" s="83"/>
      <c r="S150" s="83"/>
      <c r="T150" s="83"/>
    </row>
    <row r="151" spans="10:20" ht="30" x14ac:dyDescent="0.5">
      <c r="J151" s="82"/>
      <c r="K151" s="82"/>
      <c r="N151" s="83"/>
      <c r="O151" s="83"/>
      <c r="P151" s="83"/>
      <c r="Q151" s="83"/>
      <c r="R151" s="83"/>
      <c r="S151" s="83"/>
      <c r="T151" s="83"/>
    </row>
    <row r="152" spans="10:20" ht="30" x14ac:dyDescent="0.5">
      <c r="J152" s="82"/>
      <c r="K152" s="82"/>
      <c r="N152" s="83"/>
      <c r="O152" s="83"/>
      <c r="P152" s="83"/>
      <c r="Q152" s="83"/>
      <c r="R152" s="83"/>
      <c r="S152" s="83"/>
      <c r="T152" s="83"/>
    </row>
    <row r="153" spans="10:20" ht="30" x14ac:dyDescent="0.5">
      <c r="J153" s="82"/>
      <c r="K153" s="82"/>
      <c r="N153" s="83"/>
      <c r="O153" s="83"/>
      <c r="P153" s="83"/>
      <c r="Q153" s="83"/>
      <c r="R153" s="83"/>
      <c r="S153" s="83"/>
      <c r="T153" s="83"/>
    </row>
    <row r="154" spans="10:20" ht="30" x14ac:dyDescent="0.5">
      <c r="J154" s="82"/>
      <c r="K154" s="82"/>
      <c r="N154" s="83"/>
      <c r="O154" s="83"/>
      <c r="P154" s="83"/>
      <c r="Q154" s="83"/>
      <c r="R154" s="83"/>
      <c r="S154" s="83"/>
      <c r="T154" s="83"/>
    </row>
    <row r="155" spans="10:20" ht="30" x14ac:dyDescent="0.5">
      <c r="J155" s="82"/>
      <c r="K155" s="82"/>
      <c r="N155" s="83"/>
      <c r="O155" s="83"/>
      <c r="P155" s="83"/>
      <c r="Q155" s="83"/>
      <c r="R155" s="83"/>
      <c r="S155" s="83"/>
      <c r="T155" s="83"/>
    </row>
    <row r="156" spans="10:20" ht="30" x14ac:dyDescent="0.5">
      <c r="J156" s="82"/>
      <c r="K156" s="82"/>
      <c r="N156" s="83"/>
      <c r="O156" s="83"/>
      <c r="P156" s="83"/>
      <c r="Q156" s="83"/>
      <c r="R156" s="83"/>
      <c r="S156" s="83"/>
      <c r="T156" s="83"/>
    </row>
    <row r="157" spans="10:20" ht="30" x14ac:dyDescent="0.5">
      <c r="J157" s="82"/>
      <c r="K157" s="82"/>
      <c r="N157" s="83"/>
      <c r="O157" s="83"/>
      <c r="P157" s="83"/>
      <c r="Q157" s="83"/>
      <c r="R157" s="83"/>
      <c r="S157" s="83"/>
      <c r="T157" s="83"/>
    </row>
    <row r="158" spans="10:20" ht="30" x14ac:dyDescent="0.5">
      <c r="J158" s="82"/>
      <c r="K158" s="82"/>
      <c r="N158" s="83"/>
      <c r="O158" s="83"/>
      <c r="P158" s="83"/>
      <c r="Q158" s="83"/>
      <c r="R158" s="83"/>
      <c r="S158" s="83"/>
      <c r="T158" s="83"/>
    </row>
    <row r="159" spans="10:20" ht="30" x14ac:dyDescent="0.5">
      <c r="J159" s="82"/>
      <c r="K159" s="82"/>
      <c r="N159" s="83"/>
      <c r="O159" s="83"/>
      <c r="P159" s="83"/>
      <c r="Q159" s="83"/>
      <c r="R159" s="83"/>
      <c r="S159" s="83"/>
      <c r="T159" s="83"/>
    </row>
    <row r="160" spans="10:20" ht="30" x14ac:dyDescent="0.5">
      <c r="J160" s="82"/>
      <c r="K160" s="82"/>
      <c r="N160" s="83"/>
      <c r="O160" s="83"/>
      <c r="P160" s="83"/>
      <c r="Q160" s="83"/>
      <c r="R160" s="83"/>
      <c r="S160" s="83"/>
      <c r="T160" s="83"/>
    </row>
    <row r="161" spans="10:20" ht="30" x14ac:dyDescent="0.5">
      <c r="J161" s="82"/>
      <c r="K161" s="82"/>
      <c r="N161" s="83"/>
      <c r="O161" s="83"/>
      <c r="P161" s="83"/>
      <c r="Q161" s="83"/>
      <c r="R161" s="83"/>
      <c r="S161" s="83"/>
      <c r="T161" s="83"/>
    </row>
    <row r="162" spans="10:20" ht="30" x14ac:dyDescent="0.5">
      <c r="J162" s="82"/>
      <c r="K162" s="82"/>
      <c r="N162" s="83"/>
      <c r="O162" s="83"/>
      <c r="P162" s="83"/>
      <c r="Q162" s="83"/>
      <c r="R162" s="83"/>
      <c r="S162" s="83"/>
      <c r="T162" s="83"/>
    </row>
    <row r="163" spans="10:20" ht="30" x14ac:dyDescent="0.5">
      <c r="J163" s="82"/>
      <c r="K163" s="82"/>
      <c r="N163" s="83"/>
      <c r="O163" s="83"/>
      <c r="P163" s="83"/>
      <c r="Q163" s="83"/>
      <c r="R163" s="83"/>
      <c r="S163" s="83"/>
      <c r="T163" s="83"/>
    </row>
    <row r="164" spans="10:20" ht="30" x14ac:dyDescent="0.5">
      <c r="J164" s="82"/>
      <c r="K164" s="82"/>
      <c r="N164" s="83"/>
      <c r="O164" s="83"/>
      <c r="P164" s="83"/>
      <c r="Q164" s="83"/>
      <c r="R164" s="83"/>
      <c r="S164" s="83"/>
      <c r="T164" s="83"/>
    </row>
    <row r="165" spans="10:20" ht="30" x14ac:dyDescent="0.5">
      <c r="J165" s="82"/>
      <c r="K165" s="82"/>
      <c r="N165" s="83"/>
      <c r="O165" s="83"/>
      <c r="P165" s="83"/>
      <c r="Q165" s="83"/>
      <c r="R165" s="83"/>
      <c r="S165" s="83"/>
      <c r="T165" s="83"/>
    </row>
    <row r="166" spans="10:20" ht="30" x14ac:dyDescent="0.5">
      <c r="J166" s="82"/>
      <c r="K166" s="82"/>
      <c r="N166" s="83"/>
      <c r="O166" s="83"/>
      <c r="P166" s="83"/>
      <c r="Q166" s="83"/>
      <c r="R166" s="83"/>
      <c r="S166" s="83"/>
      <c r="T166" s="83"/>
    </row>
    <row r="167" spans="10:20" ht="30" x14ac:dyDescent="0.5">
      <c r="J167" s="82"/>
      <c r="K167" s="82"/>
      <c r="N167" s="83"/>
      <c r="O167" s="83"/>
      <c r="P167" s="83"/>
      <c r="Q167" s="83"/>
      <c r="R167" s="83"/>
      <c r="S167" s="83"/>
      <c r="T167" s="83"/>
    </row>
    <row r="168" spans="10:20" ht="30" x14ac:dyDescent="0.5">
      <c r="J168" s="82"/>
      <c r="K168" s="82"/>
      <c r="N168" s="83"/>
      <c r="O168" s="83"/>
      <c r="P168" s="83"/>
      <c r="Q168" s="83"/>
      <c r="R168" s="83"/>
      <c r="S168" s="83"/>
      <c r="T168" s="83"/>
    </row>
    <row r="169" spans="10:20" ht="30" x14ac:dyDescent="0.5">
      <c r="J169" s="82"/>
      <c r="K169" s="82"/>
      <c r="N169" s="83"/>
      <c r="O169" s="83"/>
      <c r="P169" s="83"/>
      <c r="Q169" s="83"/>
      <c r="R169" s="83"/>
      <c r="S169" s="83"/>
      <c r="T169" s="83"/>
    </row>
    <row r="170" spans="10:20" ht="30" x14ac:dyDescent="0.5">
      <c r="J170" s="82"/>
      <c r="K170" s="82"/>
      <c r="N170" s="83"/>
      <c r="O170" s="83"/>
      <c r="P170" s="83"/>
      <c r="Q170" s="83"/>
      <c r="R170" s="83"/>
      <c r="S170" s="83"/>
      <c r="T170" s="83"/>
    </row>
    <row r="171" spans="10:20" ht="30" x14ac:dyDescent="0.5">
      <c r="J171" s="82"/>
      <c r="K171" s="82"/>
      <c r="N171" s="83"/>
      <c r="O171" s="83"/>
      <c r="P171" s="83"/>
      <c r="Q171" s="83"/>
      <c r="R171" s="83"/>
      <c r="S171" s="83"/>
      <c r="T171" s="83"/>
    </row>
    <row r="172" spans="10:20" ht="30" x14ac:dyDescent="0.5">
      <c r="J172" s="82"/>
      <c r="K172" s="82"/>
      <c r="N172" s="83"/>
      <c r="O172" s="83"/>
      <c r="P172" s="83"/>
      <c r="Q172" s="83"/>
      <c r="R172" s="83"/>
      <c r="S172" s="83"/>
      <c r="T172" s="83"/>
    </row>
    <row r="173" spans="10:20" x14ac:dyDescent="0.4">
      <c r="N173" s="83"/>
      <c r="O173" s="83"/>
      <c r="P173" s="83"/>
      <c r="Q173" s="83"/>
      <c r="R173" s="83"/>
      <c r="S173" s="83"/>
      <c r="T173" s="83"/>
    </row>
    <row r="174" spans="10:20" x14ac:dyDescent="0.4">
      <c r="N174" s="83"/>
      <c r="O174" s="83"/>
      <c r="P174" s="83"/>
      <c r="Q174" s="83"/>
      <c r="R174" s="83"/>
      <c r="S174" s="83"/>
      <c r="T174" s="83"/>
    </row>
    <row r="175" spans="10:20" x14ac:dyDescent="0.4">
      <c r="N175" s="83"/>
      <c r="O175" s="83"/>
      <c r="P175" s="83"/>
      <c r="Q175" s="83"/>
      <c r="R175" s="83"/>
      <c r="S175" s="83"/>
      <c r="T175" s="83"/>
    </row>
    <row r="176" spans="10:20" x14ac:dyDescent="0.4">
      <c r="N176" s="83"/>
      <c r="O176" s="83"/>
      <c r="P176" s="83"/>
      <c r="Q176" s="83"/>
      <c r="R176" s="83"/>
      <c r="S176" s="83"/>
      <c r="T176" s="83"/>
    </row>
    <row r="177" spans="14:20" x14ac:dyDescent="0.4">
      <c r="N177" s="83"/>
      <c r="O177" s="83"/>
      <c r="P177" s="83"/>
      <c r="Q177" s="83"/>
      <c r="R177" s="83"/>
      <c r="S177" s="83"/>
      <c r="T177" s="83"/>
    </row>
    <row r="178" spans="14:20" x14ac:dyDescent="0.4">
      <c r="N178" s="83"/>
      <c r="O178" s="83"/>
      <c r="P178" s="83"/>
      <c r="Q178" s="83"/>
      <c r="R178" s="83"/>
      <c r="S178" s="83"/>
      <c r="T178" s="83"/>
    </row>
    <row r="179" spans="14:20" x14ac:dyDescent="0.4">
      <c r="N179" s="83"/>
      <c r="O179" s="83"/>
      <c r="P179" s="83"/>
      <c r="Q179" s="83"/>
      <c r="R179" s="83"/>
      <c r="S179" s="83"/>
      <c r="T179" s="83"/>
    </row>
    <row r="180" spans="14:20" x14ac:dyDescent="0.4">
      <c r="N180" s="83"/>
      <c r="O180" s="83"/>
      <c r="P180" s="83"/>
      <c r="Q180" s="83"/>
      <c r="R180" s="83"/>
      <c r="S180" s="83"/>
      <c r="T180" s="83"/>
    </row>
    <row r="181" spans="14:20" x14ac:dyDescent="0.4">
      <c r="N181" s="83"/>
      <c r="O181" s="83"/>
      <c r="P181" s="83"/>
      <c r="Q181" s="83"/>
      <c r="R181" s="83"/>
      <c r="S181" s="83"/>
      <c r="T181" s="83"/>
    </row>
    <row r="182" spans="14:20" x14ac:dyDescent="0.4">
      <c r="N182" s="83"/>
      <c r="O182" s="83"/>
      <c r="P182" s="83"/>
      <c r="Q182" s="83"/>
      <c r="R182" s="83"/>
      <c r="S182" s="83"/>
      <c r="T182" s="83"/>
    </row>
    <row r="183" spans="14:20" x14ac:dyDescent="0.4">
      <c r="N183" s="83"/>
      <c r="O183" s="83"/>
      <c r="P183" s="83"/>
      <c r="Q183" s="83"/>
      <c r="R183" s="83"/>
      <c r="S183" s="83"/>
      <c r="T183" s="83"/>
    </row>
    <row r="184" spans="14:20" x14ac:dyDescent="0.4">
      <c r="N184" s="83"/>
      <c r="O184" s="83"/>
      <c r="P184" s="83"/>
      <c r="Q184" s="83"/>
      <c r="R184" s="83"/>
      <c r="S184" s="83"/>
      <c r="T184" s="83"/>
    </row>
    <row r="185" spans="14:20" x14ac:dyDescent="0.4">
      <c r="N185" s="83"/>
      <c r="O185" s="83"/>
      <c r="P185" s="83"/>
      <c r="Q185" s="83"/>
      <c r="R185" s="83"/>
      <c r="S185" s="83"/>
      <c r="T185" s="83"/>
    </row>
    <row r="186" spans="14:20" x14ac:dyDescent="0.4">
      <c r="N186" s="83"/>
      <c r="O186" s="83"/>
      <c r="P186" s="83"/>
      <c r="Q186" s="83"/>
      <c r="R186" s="83"/>
      <c r="S186" s="83"/>
      <c r="T186" s="83"/>
    </row>
    <row r="187" spans="14:20" x14ac:dyDescent="0.4">
      <c r="N187" s="83"/>
      <c r="O187" s="83"/>
      <c r="P187" s="83"/>
      <c r="Q187" s="83"/>
      <c r="R187" s="83"/>
      <c r="S187" s="83"/>
      <c r="T187" s="83"/>
    </row>
    <row r="188" spans="14:20" x14ac:dyDescent="0.4">
      <c r="N188" s="83"/>
      <c r="O188" s="83"/>
      <c r="P188" s="83"/>
      <c r="Q188" s="83"/>
      <c r="R188" s="83"/>
      <c r="S188" s="83"/>
      <c r="T188" s="83"/>
    </row>
    <row r="189" spans="14:20" x14ac:dyDescent="0.4">
      <c r="N189" s="83"/>
      <c r="O189" s="83"/>
      <c r="P189" s="83"/>
      <c r="Q189" s="83"/>
      <c r="R189" s="83"/>
      <c r="S189" s="83"/>
      <c r="T189" s="83"/>
    </row>
    <row r="190" spans="14:20" x14ac:dyDescent="0.4">
      <c r="N190" s="83"/>
      <c r="O190" s="83"/>
      <c r="P190" s="83"/>
      <c r="Q190" s="83"/>
      <c r="R190" s="83"/>
      <c r="S190" s="83"/>
      <c r="T190" s="83"/>
    </row>
    <row r="191" spans="14:20" x14ac:dyDescent="0.4">
      <c r="N191" s="83"/>
      <c r="O191" s="83"/>
      <c r="P191" s="83"/>
      <c r="Q191" s="83"/>
      <c r="R191" s="83"/>
      <c r="S191" s="83"/>
      <c r="T191" s="83"/>
    </row>
    <row r="192" spans="14:20" x14ac:dyDescent="0.4">
      <c r="N192" s="83"/>
      <c r="O192" s="83"/>
      <c r="P192" s="83"/>
      <c r="Q192" s="83"/>
      <c r="R192" s="83"/>
      <c r="S192" s="83"/>
      <c r="T192" s="83"/>
    </row>
    <row r="193" spans="14:20" x14ac:dyDescent="0.4">
      <c r="N193" s="83"/>
      <c r="O193" s="83"/>
      <c r="P193" s="83"/>
      <c r="Q193" s="83"/>
      <c r="R193" s="83"/>
      <c r="S193" s="83"/>
      <c r="T193" s="83"/>
    </row>
    <row r="194" spans="14:20" x14ac:dyDescent="0.4">
      <c r="N194" s="83"/>
      <c r="O194" s="83"/>
      <c r="P194" s="83"/>
      <c r="Q194" s="83"/>
      <c r="R194" s="83"/>
      <c r="S194" s="83"/>
      <c r="T194" s="83"/>
    </row>
    <row r="195" spans="14:20" x14ac:dyDescent="0.4">
      <c r="N195" s="83"/>
      <c r="O195" s="83"/>
      <c r="P195" s="83"/>
      <c r="Q195" s="83"/>
      <c r="R195" s="83"/>
      <c r="S195" s="83"/>
      <c r="T195" s="83"/>
    </row>
    <row r="196" spans="14:20" x14ac:dyDescent="0.4">
      <c r="N196" s="83"/>
      <c r="O196" s="83"/>
      <c r="P196" s="83"/>
      <c r="Q196" s="83"/>
      <c r="R196" s="83"/>
      <c r="S196" s="83"/>
      <c r="T196" s="83"/>
    </row>
    <row r="197" spans="14:20" x14ac:dyDescent="0.4">
      <c r="N197" s="83"/>
      <c r="O197" s="83"/>
      <c r="P197" s="83"/>
      <c r="Q197" s="83"/>
      <c r="R197" s="83"/>
      <c r="S197" s="83"/>
      <c r="T197" s="83"/>
    </row>
    <row r="198" spans="14:20" x14ac:dyDescent="0.4">
      <c r="N198" s="83"/>
      <c r="O198" s="83"/>
      <c r="P198" s="83"/>
      <c r="Q198" s="83"/>
      <c r="R198" s="83"/>
      <c r="S198" s="83"/>
      <c r="T198" s="83"/>
    </row>
    <row r="199" spans="14:20" x14ac:dyDescent="0.4">
      <c r="N199" s="83"/>
      <c r="O199" s="83"/>
      <c r="P199" s="83"/>
      <c r="Q199" s="83"/>
      <c r="R199" s="83"/>
      <c r="S199" s="83"/>
      <c r="T199" s="83"/>
    </row>
    <row r="200" spans="14:20" x14ac:dyDescent="0.4">
      <c r="N200" s="83"/>
      <c r="O200" s="83"/>
      <c r="P200" s="83"/>
      <c r="Q200" s="83"/>
      <c r="R200" s="83"/>
      <c r="S200" s="83"/>
      <c r="T200" s="83"/>
    </row>
    <row r="201" spans="14:20" x14ac:dyDescent="0.4">
      <c r="N201" s="83"/>
      <c r="O201" s="83"/>
      <c r="P201" s="83"/>
      <c r="Q201" s="83"/>
      <c r="R201" s="83"/>
      <c r="S201" s="83"/>
      <c r="T201" s="83"/>
    </row>
    <row r="202" spans="14:20" x14ac:dyDescent="0.4">
      <c r="N202" s="83"/>
      <c r="O202" s="83"/>
      <c r="P202" s="83"/>
      <c r="Q202" s="83"/>
      <c r="R202" s="83"/>
      <c r="S202" s="83"/>
      <c r="T202" s="83"/>
    </row>
    <row r="203" spans="14:20" x14ac:dyDescent="0.4">
      <c r="N203" s="83"/>
      <c r="O203" s="83"/>
      <c r="P203" s="83"/>
      <c r="Q203" s="83"/>
      <c r="R203" s="83"/>
      <c r="S203" s="83"/>
      <c r="T203" s="83"/>
    </row>
    <row r="204" spans="14:20" x14ac:dyDescent="0.4">
      <c r="N204" s="83"/>
      <c r="O204" s="83"/>
      <c r="P204" s="83"/>
      <c r="Q204" s="83"/>
      <c r="R204" s="83"/>
      <c r="S204" s="83"/>
      <c r="T204" s="83"/>
    </row>
    <row r="205" spans="14:20" x14ac:dyDescent="0.4">
      <c r="N205" s="83"/>
      <c r="O205" s="83"/>
      <c r="P205" s="83"/>
      <c r="Q205" s="83"/>
      <c r="R205" s="83"/>
      <c r="S205" s="83"/>
      <c r="T205" s="83"/>
    </row>
    <row r="206" spans="14:20" x14ac:dyDescent="0.4">
      <c r="N206" s="83"/>
      <c r="O206" s="83"/>
      <c r="P206" s="83"/>
      <c r="Q206" s="83"/>
      <c r="R206" s="83"/>
      <c r="S206" s="83"/>
      <c r="T206" s="83"/>
    </row>
    <row r="207" spans="14:20" x14ac:dyDescent="0.4">
      <c r="N207" s="83"/>
      <c r="O207" s="83"/>
      <c r="P207" s="83"/>
      <c r="Q207" s="83"/>
      <c r="R207" s="83"/>
      <c r="S207" s="83"/>
      <c r="T207" s="83"/>
    </row>
    <row r="208" spans="14:20" x14ac:dyDescent="0.4">
      <c r="N208" s="83"/>
      <c r="O208" s="83"/>
      <c r="P208" s="83"/>
      <c r="Q208" s="83"/>
      <c r="R208" s="83"/>
      <c r="S208" s="83"/>
      <c r="T208" s="83"/>
    </row>
    <row r="209" spans="14:20" x14ac:dyDescent="0.4">
      <c r="N209" s="83"/>
      <c r="O209" s="83"/>
      <c r="P209" s="83"/>
      <c r="Q209" s="83"/>
      <c r="R209" s="83"/>
      <c r="S209" s="83"/>
      <c r="T209" s="83"/>
    </row>
    <row r="210" spans="14:20" x14ac:dyDescent="0.4">
      <c r="N210" s="83"/>
      <c r="O210" s="83"/>
      <c r="P210" s="83"/>
      <c r="Q210" s="83"/>
      <c r="R210" s="83"/>
      <c r="S210" s="83"/>
      <c r="T210" s="83"/>
    </row>
    <row r="211" spans="14:20" x14ac:dyDescent="0.4">
      <c r="N211" s="83"/>
      <c r="O211" s="83"/>
      <c r="P211" s="83"/>
      <c r="Q211" s="83"/>
      <c r="R211" s="83"/>
      <c r="S211" s="83"/>
      <c r="T211" s="83"/>
    </row>
    <row r="212" spans="14:20" x14ac:dyDescent="0.4">
      <c r="N212" s="83"/>
      <c r="O212" s="83"/>
      <c r="P212" s="83"/>
      <c r="Q212" s="83"/>
      <c r="R212" s="83"/>
      <c r="S212" s="83"/>
      <c r="T212" s="83"/>
    </row>
    <row r="213" spans="14:20" x14ac:dyDescent="0.4">
      <c r="N213" s="83"/>
      <c r="O213" s="83"/>
      <c r="P213" s="83"/>
      <c r="Q213" s="83"/>
      <c r="R213" s="83"/>
      <c r="S213" s="83"/>
      <c r="T213" s="83"/>
    </row>
  </sheetData>
  <mergeCells count="28">
    <mergeCell ref="A30:L30"/>
    <mergeCell ref="B21:D21"/>
    <mergeCell ref="G21:J22"/>
    <mergeCell ref="K21:K22"/>
    <mergeCell ref="L21:L22"/>
    <mergeCell ref="A27:B29"/>
    <mergeCell ref="C27:D27"/>
    <mergeCell ref="K27:L27"/>
    <mergeCell ref="G28:I28"/>
    <mergeCell ref="G29:I29"/>
    <mergeCell ref="B7:D7"/>
    <mergeCell ref="G7:J8"/>
    <mergeCell ref="K7:K8"/>
    <mergeCell ref="L7:L8"/>
    <mergeCell ref="K29:L29"/>
    <mergeCell ref="H1:L1"/>
    <mergeCell ref="H2:H3"/>
    <mergeCell ref="C4:D4"/>
    <mergeCell ref="E4:H4"/>
    <mergeCell ref="C5:D5"/>
    <mergeCell ref="K28:L28"/>
    <mergeCell ref="E5:H5"/>
    <mergeCell ref="I5:J5"/>
    <mergeCell ref="O7:S7"/>
    <mergeCell ref="B14:D14"/>
    <mergeCell ref="G14:J15"/>
    <mergeCell ref="K14:K15"/>
    <mergeCell ref="L14:L15"/>
  </mergeCells>
  <conditionalFormatting sqref="E4:H6 G28:I28 G27 K3">
    <cfRule type="cellIs" dxfId="62" priority="21" stopIfTrue="1" operator="equal">
      <formula>0</formula>
    </cfRule>
  </conditionalFormatting>
  <conditionalFormatting sqref="A16:A20 A23:A26 A9:A13">
    <cfRule type="cellIs" dxfId="61" priority="20" stopIfTrue="1" operator="greaterThan">
      <formula>0</formula>
    </cfRule>
  </conditionalFormatting>
  <conditionalFormatting sqref="T9 T23">
    <cfRule type="expression" dxfId="60" priority="19" stopIfTrue="1">
      <formula>S10&lt;&gt;T9</formula>
    </cfRule>
  </conditionalFormatting>
  <conditionalFormatting sqref="S10">
    <cfRule type="expression" dxfId="59" priority="18" stopIfTrue="1">
      <formula>$S$10&lt;&gt;$T$9</formula>
    </cfRule>
  </conditionalFormatting>
  <conditionalFormatting sqref="S11 U9">
    <cfRule type="expression" dxfId="58" priority="17" stopIfTrue="1">
      <formula>$U$9&lt;&gt;$S$11</formula>
    </cfRule>
  </conditionalFormatting>
  <conditionalFormatting sqref="V9 S12:S13">
    <cfRule type="expression" dxfId="57" priority="16" stopIfTrue="1">
      <formula>$V$9&lt;&gt;$S$12</formula>
    </cfRule>
  </conditionalFormatting>
  <conditionalFormatting sqref="T11 U10">
    <cfRule type="expression" dxfId="56" priority="15" stopIfTrue="1">
      <formula>$U$10&lt;&gt;$T$11</formula>
    </cfRule>
  </conditionalFormatting>
  <conditionalFormatting sqref="V10 T12:T13">
    <cfRule type="expression" dxfId="55" priority="14" stopIfTrue="1">
      <formula>$V$10&lt;&gt;$T$12</formula>
    </cfRule>
  </conditionalFormatting>
  <conditionalFormatting sqref="V11 U12:U13">
    <cfRule type="expression" dxfId="54" priority="13" stopIfTrue="1">
      <formula>$V$11&lt;&gt;$U$12</formula>
    </cfRule>
  </conditionalFormatting>
  <conditionalFormatting sqref="T16 S17">
    <cfRule type="expression" dxfId="53" priority="12" stopIfTrue="1">
      <formula>$S$17&lt;&gt;$T$16</formula>
    </cfRule>
  </conditionalFormatting>
  <conditionalFormatting sqref="U16 S18">
    <cfRule type="expression" dxfId="52" priority="11" stopIfTrue="1">
      <formula>$U$16&lt;&gt;$S$18</formula>
    </cfRule>
  </conditionalFormatting>
  <conditionalFormatting sqref="V16 S19:S20">
    <cfRule type="expression" dxfId="51" priority="10" stopIfTrue="1">
      <formula>$V$16&lt;&gt;$S$19</formula>
    </cfRule>
  </conditionalFormatting>
  <conditionalFormatting sqref="U17 T18">
    <cfRule type="expression" dxfId="50" priority="9" stopIfTrue="1">
      <formula>$U$17&lt;&gt;$T$18</formula>
    </cfRule>
  </conditionalFormatting>
  <conditionalFormatting sqref="V17 T19:T20">
    <cfRule type="expression" dxfId="49" priority="8" stopIfTrue="1">
      <formula>$V$17&lt;&gt;$T$19</formula>
    </cfRule>
  </conditionalFormatting>
  <conditionalFormatting sqref="V18 U19:U20">
    <cfRule type="expression" dxfId="48" priority="7" stopIfTrue="1">
      <formula>$V$18&lt;&gt;$U$19</formula>
    </cfRule>
  </conditionalFormatting>
  <conditionalFormatting sqref="U23 S25">
    <cfRule type="expression" dxfId="47" priority="6" stopIfTrue="1">
      <formula>$U$23&lt;&gt;$S$25</formula>
    </cfRule>
  </conditionalFormatting>
  <conditionalFormatting sqref="V23 S26">
    <cfRule type="expression" dxfId="46" priority="5" stopIfTrue="1">
      <formula>$V$23&lt;&gt;$S$26</formula>
    </cfRule>
  </conditionalFormatting>
  <conditionalFormatting sqref="S24">
    <cfRule type="expression" dxfId="45" priority="4" stopIfTrue="1">
      <formula>T23&lt;&gt;S24</formula>
    </cfRule>
  </conditionalFormatting>
  <conditionalFormatting sqref="U24 T25">
    <cfRule type="expression" dxfId="44" priority="3" stopIfTrue="1">
      <formula>$U$24&lt;&gt;$T$25</formula>
    </cfRule>
  </conditionalFormatting>
  <conditionalFormatting sqref="V24 T26">
    <cfRule type="expression" dxfId="43" priority="2" stopIfTrue="1">
      <formula>$V$24&lt;&gt;$T$26</formula>
    </cfRule>
  </conditionalFormatting>
  <conditionalFormatting sqref="V25 U26">
    <cfRule type="expression" dxfId="42" priority="1" stopIfTrue="1">
      <formula>$V$25&lt;&gt;$U$26</formula>
    </cfRule>
  </conditionalFormatting>
  <printOptions horizontalCentered="1" gridLinesSet="0"/>
  <pageMargins left="0.74803149606299213" right="0.74803149606299213" top="1.0236220472440944" bottom="0" header="7.874015748031496E-2" footer="7.874015748031496E-2"/>
  <pageSetup paperSize="9" scale="39"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5A687-3C54-48D6-860E-F25E31795A01}">
  <sheetPr codeName="List23"/>
  <dimension ref="A1:IU213"/>
  <sheetViews>
    <sheetView showGridLines="0" showZeros="0" topLeftCell="A19" zoomScale="50" zoomScaleNormal="50" workbookViewId="0">
      <selection activeCell="L23" sqref="L23"/>
    </sheetView>
  </sheetViews>
  <sheetFormatPr defaultColWidth="15.33203125" defaultRowHeight="21" x14ac:dyDescent="0.4"/>
  <cols>
    <col min="1" max="1" width="4.109375" style="80" customWidth="1"/>
    <col min="2" max="2" width="5.5546875" style="80" customWidth="1"/>
    <col min="3" max="3" width="13.6640625" style="80" customWidth="1"/>
    <col min="4" max="4" width="45" style="80" customWidth="1"/>
    <col min="5" max="5" width="31.109375" style="80" customWidth="1"/>
    <col min="6" max="6" width="19.33203125" style="80" customWidth="1"/>
    <col min="7" max="10" width="18.5546875" style="80" customWidth="1"/>
    <col min="11" max="11" width="14.33203125" style="80" customWidth="1"/>
    <col min="12" max="12" width="16" style="80" customWidth="1"/>
    <col min="13" max="13" width="5" style="81" customWidth="1"/>
    <col min="14" max="14" width="14.44140625" style="5" hidden="1" customWidth="1"/>
    <col min="15" max="15" width="10.88671875" style="5" hidden="1" customWidth="1"/>
    <col min="16" max="16" width="24.44140625" style="5" hidden="1" customWidth="1"/>
    <col min="17" max="17" width="20.5546875" style="5" hidden="1" customWidth="1"/>
    <col min="18" max="23" width="14.5546875" style="5" hidden="1" customWidth="1"/>
    <col min="24" max="24" width="10.88671875" style="5" hidden="1" customWidth="1"/>
    <col min="25" max="25" width="24.6640625" style="5" hidden="1" customWidth="1"/>
    <col min="26" max="26" width="20.44140625" style="5" hidden="1" customWidth="1"/>
    <col min="27" max="30" width="15.33203125" style="5" hidden="1" customWidth="1"/>
    <col min="31" max="32" width="15" style="5" hidden="1" customWidth="1"/>
    <col min="33" max="34" width="15.33203125" style="5" hidden="1" customWidth="1"/>
    <col min="35" max="204" width="15.33203125" style="5" customWidth="1"/>
    <col min="205" max="205" width="3.109375" style="5" customWidth="1"/>
    <col min="206" max="16384" width="15.33203125" style="5"/>
  </cols>
  <sheetData>
    <row r="1" spans="1:255" ht="45.75" customHeight="1" x14ac:dyDescent="0.75">
      <c r="A1" s="1"/>
      <c r="B1" s="1"/>
      <c r="C1" s="1"/>
      <c r="D1" s="1"/>
      <c r="E1" s="1"/>
      <c r="F1" s="1"/>
      <c r="G1" s="1"/>
      <c r="H1" s="427" t="s">
        <v>0</v>
      </c>
      <c r="I1" s="427"/>
      <c r="J1" s="427"/>
      <c r="K1" s="427"/>
      <c r="L1" s="427"/>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ht="50.1" customHeight="1" x14ac:dyDescent="0.75">
      <c r="A2" s="1"/>
      <c r="B2" s="1"/>
      <c r="C2" s="1"/>
      <c r="D2" s="1"/>
      <c r="E2" s="1"/>
      <c r="F2" s="1"/>
      <c r="G2" s="1"/>
      <c r="H2" s="428"/>
      <c r="I2" s="7" t="s">
        <v>1</v>
      </c>
      <c r="J2" s="7"/>
      <c r="K2" s="8">
        <v>2</v>
      </c>
      <c r="L2" s="9"/>
      <c r="N2" s="3"/>
      <c r="O2" s="10" t="str">
        <f>'[1]vnos podatkov'!$A$6</f>
        <v>OP 8-11 - MIDI TENIS</v>
      </c>
      <c r="P2" s="11"/>
      <c r="Q2" s="11"/>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row>
    <row r="3" spans="1:255" ht="50.1" customHeight="1" x14ac:dyDescent="0.55000000000000004">
      <c r="A3" s="1"/>
      <c r="B3" s="1"/>
      <c r="C3" s="1"/>
      <c r="D3" s="1"/>
      <c r="E3" s="1"/>
      <c r="F3" s="1"/>
      <c r="G3" s="1"/>
      <c r="H3" s="428"/>
      <c r="I3" s="12" t="s">
        <v>2</v>
      </c>
      <c r="J3" s="12"/>
      <c r="K3" s="13">
        <f>'[1]vnos podatkov'!$A$8</f>
        <v>0</v>
      </c>
      <c r="L3" s="152"/>
      <c r="N3" s="3"/>
      <c r="O3" s="14">
        <f>'[1]vnos podatkov'!$A$8</f>
        <v>0</v>
      </c>
      <c r="P3" s="14">
        <f>'[1]vnos podatkov'!$B$8</f>
        <v>0</v>
      </c>
      <c r="Q3" s="14">
        <f>'[1]vnos podatkov'!$A$10</f>
        <v>46095</v>
      </c>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row>
    <row r="4" spans="1:255" ht="50.1" customHeight="1" x14ac:dyDescent="0.75">
      <c r="A4" s="1"/>
      <c r="B4" s="1"/>
      <c r="C4" s="429" t="s">
        <v>3</v>
      </c>
      <c r="D4" s="429"/>
      <c r="E4" s="430" t="s">
        <v>4</v>
      </c>
      <c r="F4" s="430">
        <f>'[1]vnos podatkov'!$C$10</f>
        <v>0</v>
      </c>
      <c r="G4" s="431">
        <f>'[1]vnos podatkov'!$C$10</f>
        <v>0</v>
      </c>
      <c r="H4" s="431">
        <f>'[1]vnos podatkov'!$C$10</f>
        <v>0</v>
      </c>
      <c r="I4" s="17" t="s">
        <v>5</v>
      </c>
      <c r="J4" s="18"/>
      <c r="K4" s="18"/>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row>
    <row r="5" spans="1:255" ht="50.1" customHeight="1" x14ac:dyDescent="0.75">
      <c r="A5" s="1"/>
      <c r="B5" s="1"/>
      <c r="C5" s="429" t="s">
        <v>6</v>
      </c>
      <c r="D5" s="429"/>
      <c r="E5" s="430" t="str">
        <f>'[1]vnos podatkov'!$A$6</f>
        <v>OP 8-11 - MIDI TENIS</v>
      </c>
      <c r="F5" s="430"/>
      <c r="G5" s="431"/>
      <c r="H5" s="431"/>
      <c r="I5" s="432" t="s">
        <v>58</v>
      </c>
      <c r="J5" s="432"/>
      <c r="K5" s="21"/>
      <c r="L5" s="15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row>
    <row r="6" spans="1:255" ht="50.1" customHeight="1" thickBot="1" x14ac:dyDescent="0.8">
      <c r="A6" s="1"/>
      <c r="B6" s="1"/>
      <c r="C6" s="15"/>
      <c r="D6" s="15"/>
      <c r="E6" s="16"/>
      <c r="F6" s="16"/>
      <c r="G6" s="16"/>
      <c r="H6" s="16"/>
      <c r="I6" s="17"/>
      <c r="J6" s="17"/>
      <c r="K6" s="21"/>
      <c r="L6" s="9"/>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row>
    <row r="7" spans="1:255" s="28" customFormat="1" ht="67.5" customHeight="1" thickBot="1" x14ac:dyDescent="0.85">
      <c r="A7" s="1"/>
      <c r="B7" s="433" t="s">
        <v>64</v>
      </c>
      <c r="C7" s="434"/>
      <c r="D7" s="435"/>
      <c r="E7" s="24"/>
      <c r="F7" s="25"/>
      <c r="G7" s="419"/>
      <c r="H7" s="419"/>
      <c r="I7" s="419"/>
      <c r="J7" s="419"/>
      <c r="K7" s="420" t="s">
        <v>9</v>
      </c>
      <c r="L7" s="420" t="s">
        <v>10</v>
      </c>
      <c r="M7" s="81"/>
      <c r="N7" s="27"/>
      <c r="O7" s="424" t="s">
        <v>11</v>
      </c>
      <c r="P7" s="425"/>
      <c r="Q7" s="425"/>
      <c r="R7" s="425"/>
      <c r="S7" s="426"/>
      <c r="T7" s="154"/>
      <c r="U7" s="154"/>
      <c r="V7" s="154"/>
      <c r="W7" s="154"/>
      <c r="X7" s="154"/>
      <c r="Y7" s="154"/>
      <c r="Z7" s="154"/>
      <c r="AA7" s="154"/>
      <c r="AB7" s="154"/>
      <c r="AC7" s="154"/>
      <c r="AD7" s="154"/>
      <c r="AE7" s="154"/>
      <c r="AF7" s="154"/>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S7" s="27"/>
      <c r="IT7" s="27"/>
      <c r="IU7" s="27"/>
    </row>
    <row r="8" spans="1:255" s="34" customFormat="1" ht="40.5" customHeight="1" x14ac:dyDescent="0.55000000000000004">
      <c r="A8" s="1"/>
      <c r="B8" s="1"/>
      <c r="C8" s="29" t="s">
        <v>12</v>
      </c>
      <c r="D8" s="29" t="s">
        <v>13</v>
      </c>
      <c r="E8" s="29" t="s">
        <v>14</v>
      </c>
      <c r="F8" s="29" t="s">
        <v>15</v>
      </c>
      <c r="G8" s="419"/>
      <c r="H8" s="419"/>
      <c r="I8" s="419"/>
      <c r="J8" s="419"/>
      <c r="K8" s="420"/>
      <c r="L8" s="420"/>
      <c r="M8" s="81"/>
      <c r="N8" s="30"/>
      <c r="O8" s="31" t="s">
        <v>12</v>
      </c>
      <c r="P8" s="31" t="s">
        <v>13</v>
      </c>
      <c r="Q8" s="31" t="s">
        <v>14</v>
      </c>
      <c r="R8" s="31" t="s">
        <v>15</v>
      </c>
      <c r="S8" s="32"/>
      <c r="T8" s="32"/>
      <c r="U8" s="32"/>
      <c r="V8" s="32"/>
      <c r="W8" s="155"/>
      <c r="X8" s="31" t="s">
        <v>12</v>
      </c>
      <c r="Y8" s="31" t="s">
        <v>13</v>
      </c>
      <c r="Z8" s="31" t="s">
        <v>14</v>
      </c>
      <c r="AA8" s="31" t="s">
        <v>15</v>
      </c>
      <c r="AB8" s="155"/>
      <c r="AC8" s="155"/>
      <c r="AD8" s="155"/>
      <c r="AE8" s="155"/>
      <c r="AF8" s="33" t="s">
        <v>16</v>
      </c>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row>
    <row r="9" spans="1:255" ht="69" customHeight="1" x14ac:dyDescent="0.5">
      <c r="A9" s="35">
        <v>4</v>
      </c>
      <c r="B9" s="36">
        <v>1</v>
      </c>
      <c r="C9" s="37" t="str">
        <f>UPPER(IF($A9="","",VLOOKUP($A9,'[1]ž round robin žrebna lista'!$A$7:$R$128,2)))</f>
        <v/>
      </c>
      <c r="D9" s="38" t="str">
        <f>UPPER(IF($A9="","",VLOOKUP($A9,'[1]ž round robin žrebna lista'!$A$7:$R$128,3)))</f>
        <v>SELIMOVIĆ</v>
      </c>
      <c r="E9" s="38" t="str">
        <f>PROPER(IF($A9="","",VLOOKUP($A9,'[1]ž round robin žrebna lista'!$A$7:$R$128,4)))</f>
        <v>Taida</v>
      </c>
      <c r="F9" s="39" t="str">
        <f>UPPER(IF($A9="","",VLOOKUP($A9,'[1]ž round robin žrebna lista'!$A$7:$R$128,5)))</f>
        <v>TRBOV</v>
      </c>
      <c r="G9" s="40"/>
      <c r="H9" s="41" t="s">
        <v>84</v>
      </c>
      <c r="I9" s="41" t="s">
        <v>89</v>
      </c>
      <c r="J9" s="41" t="s">
        <v>75</v>
      </c>
      <c r="K9" s="42">
        <v>1</v>
      </c>
      <c r="L9" s="42">
        <v>3</v>
      </c>
      <c r="M9" s="81">
        <f>IF($A9="","",VLOOKUP($A9,'[1]ž round robin žrebna lista'!$A$7:$R$128,14))</f>
        <v>0</v>
      </c>
      <c r="N9" s="4">
        <v>1</v>
      </c>
      <c r="O9" s="44" t="str">
        <f>UPPER(IF($A9="","",VLOOKUP($A9,'[1]ž round robin žrebna lista'!$A$7:$R$128,2)))</f>
        <v/>
      </c>
      <c r="P9" s="44" t="str">
        <f>UPPER(IF($A9="","",VLOOKUP($A9,'[1]ž round robin žrebna lista'!$A$7:$R$128,3)))</f>
        <v>SELIMOVIĆ</v>
      </c>
      <c r="Q9" s="44" t="str">
        <f>PROPER(IF($A9="","",VLOOKUP($A9,'[1]ž round robin žrebna lista'!$A$7:$R$128,4)))</f>
        <v>Taida</v>
      </c>
      <c r="R9" s="44" t="str">
        <f>UPPER(IF($A9="","",VLOOKUP($A9,'[1]ž round robin žrebna lista'!$A$7:$R$128,5)))</f>
        <v>TRBOV</v>
      </c>
      <c r="S9" s="156"/>
      <c r="T9" s="46"/>
      <c r="U9" s="46"/>
      <c r="V9" s="46"/>
      <c r="W9" s="4">
        <v>1</v>
      </c>
      <c r="X9" s="44" t="str">
        <f>UPPER(IF($A9="","",VLOOKUP($A9,'[1]ž round robin žrebna lista'!$A$7:$R$128,2)))</f>
        <v/>
      </c>
      <c r="Y9" s="44" t="str">
        <f>UPPER(IF($A9="","",VLOOKUP($A9,'[1]ž round robin žrebna lista'!$A$7:$R$128,3)))</f>
        <v>SELIMOVIĆ</v>
      </c>
      <c r="Z9" s="44" t="str">
        <f>PROPER(IF($A9="","",VLOOKUP($A9,'[1]ž round robin žrebna lista'!$A$7:$R$128,4)))</f>
        <v>Taida</v>
      </c>
      <c r="AA9" s="44" t="str">
        <f>UPPER(IF($A9="","",VLOOKUP($A9,'[1]ž round robin žrebna lista'!$A$7:$R$128,5)))</f>
        <v>TRBOV</v>
      </c>
      <c r="AB9" s="45"/>
      <c r="AC9" s="46" t="str">
        <f>IF(T9="","",IF(T9="1bb","1bb",IF(T9="2bb","2bb",IF(T9=1,$M10,0))))</f>
        <v/>
      </c>
      <c r="AD9" s="46" t="str">
        <f>IF(U9="","",IF(U9="1bb","1bb",IF(U9="3bb","3bb",IF(U9=1,$M11,0))))</f>
        <v/>
      </c>
      <c r="AE9" s="46" t="str">
        <f>IF(V9="","",IF(V9="1bb","1bb",IF(V9="4bb","4bb",IF(V9=1,$M12,0))))</f>
        <v/>
      </c>
      <c r="AF9" s="47">
        <f>SUM(AC9:AE9)</f>
        <v>0</v>
      </c>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row>
    <row r="10" spans="1:255" ht="69" customHeight="1" x14ac:dyDescent="0.5">
      <c r="A10" s="35">
        <v>13</v>
      </c>
      <c r="B10" s="36">
        <v>2</v>
      </c>
      <c r="C10" s="37" t="str">
        <f>UPPER(IF($A10="","",VLOOKUP($A10,'[1]ž round robin žrebna lista'!$A$7:$R$128,2)))</f>
        <v/>
      </c>
      <c r="D10" s="38" t="str">
        <f>UPPER(IF($A10="","",VLOOKUP($A10,'[1]ž round robin žrebna lista'!$A$7:$R$128,3)))</f>
        <v>IVANOVA</v>
      </c>
      <c r="E10" s="38" t="str">
        <f>PROPER(IF($A10="","",VLOOKUP($A10,'[1]ž round robin žrebna lista'!$A$7:$R$128,4)))</f>
        <v>Stefaniia</v>
      </c>
      <c r="F10" s="39" t="str">
        <f>UPPER(IF($A10="","",VLOOKUP($A10,'[1]ž round robin žrebna lista'!$A$7:$R$128,5)))</f>
        <v>TABRE</v>
      </c>
      <c r="G10" s="41" t="s">
        <v>75</v>
      </c>
      <c r="H10" s="40"/>
      <c r="I10" s="41" t="s">
        <v>78</v>
      </c>
      <c r="J10" s="41" t="s">
        <v>75</v>
      </c>
      <c r="K10" s="42" t="s">
        <v>132</v>
      </c>
      <c r="L10" s="42">
        <v>4</v>
      </c>
      <c r="M10" s="81">
        <f>IF($A10="","",VLOOKUP($A10,'[1]ž round robin žrebna lista'!$A$7:$R$128,14))</f>
        <v>0</v>
      </c>
      <c r="N10" s="4">
        <v>2</v>
      </c>
      <c r="O10" s="44" t="str">
        <f>UPPER(IF($A10="","",VLOOKUP($A10,'[1]ž round robin žrebna lista'!$A$7:$R$128,2)))</f>
        <v/>
      </c>
      <c r="P10" s="44" t="str">
        <f>UPPER(IF($A10="","",VLOOKUP($A10,'[1]ž round robin žrebna lista'!$A$7:$R$128,3)))</f>
        <v>IVANOVA</v>
      </c>
      <c r="Q10" s="44" t="str">
        <f>PROPER(IF($A10="","",VLOOKUP($A10,'[1]ž round robin žrebna lista'!$A$7:$R$128,4)))</f>
        <v>Stefaniia</v>
      </c>
      <c r="R10" s="44" t="str">
        <f>UPPER(IF($A10="","",VLOOKUP($A10,'[1]ž round robin žrebna lista'!$A$7:$R$128,5)))</f>
        <v>TABRE</v>
      </c>
      <c r="S10" s="46"/>
      <c r="T10" s="156"/>
      <c r="U10" s="46"/>
      <c r="V10" s="46"/>
      <c r="W10" s="4">
        <v>2</v>
      </c>
      <c r="X10" s="44" t="str">
        <f>UPPER(IF($A10="","",VLOOKUP($A10,'[1]ž round robin žrebna lista'!$A$7:$R$128,2)))</f>
        <v/>
      </c>
      <c r="Y10" s="44" t="str">
        <f>UPPER(IF($A10="","",VLOOKUP($A10,'[1]ž round robin žrebna lista'!$A$7:$R$128,3)))</f>
        <v>IVANOVA</v>
      </c>
      <c r="Z10" s="44" t="str">
        <f>PROPER(IF($A10="","",VLOOKUP($A10,'[1]ž round robin žrebna lista'!$A$7:$R$128,4)))</f>
        <v>Stefaniia</v>
      </c>
      <c r="AA10" s="44" t="str">
        <f>UPPER(IF($A10="","",VLOOKUP($A10,'[1]ž round robin žrebna lista'!$A$7:$R$128,5)))</f>
        <v>TABRE</v>
      </c>
      <c r="AB10" s="46" t="str">
        <f>IF(S10="","",IF(S10="1bb","1bb",IF(S10="2bb","2bb",IF(S10=1,0,M9))))</f>
        <v/>
      </c>
      <c r="AC10" s="45"/>
      <c r="AD10" s="46" t="str">
        <f>IF(U10="","",IF(U10="2bb","2bb",IF(U10="3bb","3bb",IF(U10=2,M11,0))))</f>
        <v/>
      </c>
      <c r="AE10" s="46" t="str">
        <f>IF(V10="","",IF(V10="2bb","2bb",IF(V10="4bb","4bb",IF(V10=2,M12,0))))</f>
        <v/>
      </c>
      <c r="AF10" s="47">
        <f>SUM(AC10:AE10)</f>
        <v>0</v>
      </c>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row>
    <row r="11" spans="1:255" ht="69" customHeight="1" x14ac:dyDescent="0.5">
      <c r="A11" s="35">
        <v>26</v>
      </c>
      <c r="B11" s="48">
        <v>3</v>
      </c>
      <c r="C11" s="37" t="str">
        <f>UPPER(IF($A11="","",VLOOKUP($A11,'[1]ž round robin žrebna lista'!$A$7:$R$128,2)))</f>
        <v/>
      </c>
      <c r="D11" s="38" t="str">
        <f>UPPER(IF($A11="","",VLOOKUP($A11,'[1]ž round robin žrebna lista'!$A$7:$R$128,3)))</f>
        <v>VUČKIĆ</v>
      </c>
      <c r="E11" s="38" t="str">
        <f>PROPER(IF($A11="","",VLOOKUP($A11,'[1]ž round robin žrebna lista'!$A$7:$R$128,4)))</f>
        <v>Ajna</v>
      </c>
      <c r="F11" s="39" t="s">
        <v>65</v>
      </c>
      <c r="G11" s="41" t="s">
        <v>90</v>
      </c>
      <c r="H11" s="41" t="s">
        <v>73</v>
      </c>
      <c r="I11" s="40"/>
      <c r="J11" s="41" t="s">
        <v>82</v>
      </c>
      <c r="K11" s="42">
        <v>2</v>
      </c>
      <c r="L11" s="42">
        <v>2</v>
      </c>
      <c r="M11" s="81">
        <f>IF($A11="","",VLOOKUP($A11,'[1]ž round robin žrebna lista'!$A$7:$R$128,14))</f>
        <v>0</v>
      </c>
      <c r="N11" s="4">
        <v>3</v>
      </c>
      <c r="O11" s="44" t="str">
        <f>UPPER(IF($A11="","",VLOOKUP($A11,'[1]ž round robin žrebna lista'!$A$7:$R$128,2)))</f>
        <v/>
      </c>
      <c r="P11" s="44" t="str">
        <f>UPPER(IF($A11="","",VLOOKUP($A11,'[1]ž round robin žrebna lista'!$A$7:$R$128,3)))</f>
        <v>VUČKIĆ</v>
      </c>
      <c r="Q11" s="44" t="str">
        <f>PROPER(IF($A11="","",VLOOKUP($A11,'[1]ž round robin žrebna lista'!$A$7:$R$128,4)))</f>
        <v>Ajna</v>
      </c>
      <c r="R11" s="44" t="str">
        <f>UPPER(IF($A11="","",VLOOKUP($A11,'[1]ž round robin žrebna lista'!$A$7:$R$128,5)))</f>
        <v>TK-AB</v>
      </c>
      <c r="S11" s="46"/>
      <c r="T11" s="46"/>
      <c r="U11" s="156"/>
      <c r="V11" s="46"/>
      <c r="W11" s="4">
        <v>3</v>
      </c>
      <c r="X11" s="44" t="str">
        <f>UPPER(IF($A11="","",VLOOKUP($A11,'[1]ž round robin žrebna lista'!$A$7:$R$128,2)))</f>
        <v/>
      </c>
      <c r="Y11" s="44" t="str">
        <f>UPPER(IF($A11="","",VLOOKUP($A11,'[1]ž round robin žrebna lista'!$A$7:$R$128,3)))</f>
        <v>VUČKIĆ</v>
      </c>
      <c r="Z11" s="44" t="str">
        <f>PROPER(IF($A11="","",VLOOKUP($A11,'[1]ž round robin žrebna lista'!$A$7:$R$128,4)))</f>
        <v>Ajna</v>
      </c>
      <c r="AA11" s="44" t="str">
        <f>UPPER(IF($A11="","",VLOOKUP($A11,'[1]ž round robin žrebna lista'!$A$7:$R$128,5)))</f>
        <v>TK-AB</v>
      </c>
      <c r="AB11" s="46" t="str">
        <f>IF(S11="","",IF(S11="1bb","1bb",IF(S11="3bb","3bb",IF(S11=1,0,M9))))</f>
        <v/>
      </c>
      <c r="AC11" s="46" t="str">
        <f>IF(T11="","",IF(T11="2bb","2bb",IF(T11="3bb","3bb",IF(T11=2,0,M10))))</f>
        <v/>
      </c>
      <c r="AD11" s="45"/>
      <c r="AE11" s="46" t="str">
        <f>IF(V11="","",IF(V11="3bb","3bb",IF(V11="4bb","4bb",IF(V11=3,M12,0))))</f>
        <v/>
      </c>
      <c r="AF11" s="47">
        <f>SUM(AC11:AE11)</f>
        <v>0</v>
      </c>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row>
    <row r="12" spans="1:255" ht="69" customHeight="1" x14ac:dyDescent="0.5">
      <c r="A12" s="35">
        <v>27</v>
      </c>
      <c r="B12" s="36">
        <v>4</v>
      </c>
      <c r="C12" s="37" t="str">
        <f>UPPER(IF($A12="","",VLOOKUP($A12,'[1]ž round robin žrebna lista'!$A$7:$R$128,2)))</f>
        <v/>
      </c>
      <c r="D12" s="38" t="str">
        <f>UPPER(IF($A12="","",VLOOKUP($A12,'[1]ž round robin žrebna lista'!$A$7:$R$128,3)))</f>
        <v>VUGA</v>
      </c>
      <c r="E12" s="38" t="str">
        <f>PROPER(IF($A12="","",VLOOKUP($A12,'[1]ž round robin žrebna lista'!$A$7:$R$128,4)))</f>
        <v>Neža</v>
      </c>
      <c r="F12" s="39" t="s">
        <v>66</v>
      </c>
      <c r="G12" s="41" t="s">
        <v>84</v>
      </c>
      <c r="H12" s="41" t="s">
        <v>84</v>
      </c>
      <c r="I12" s="41" t="s">
        <v>83</v>
      </c>
      <c r="J12" s="40"/>
      <c r="K12" s="42">
        <v>3</v>
      </c>
      <c r="L12" s="42">
        <v>1</v>
      </c>
      <c r="M12" s="81">
        <f>IF($A12="","",VLOOKUP($A12,'[1]ž round robin žrebna lista'!$A$7:$R$128,14))</f>
        <v>0</v>
      </c>
      <c r="N12" s="4">
        <v>4</v>
      </c>
      <c r="O12" s="44" t="str">
        <f>UPPER(IF($A12="","",VLOOKUP($A12,'[1]ž round robin žrebna lista'!$A$7:$R$128,2)))</f>
        <v/>
      </c>
      <c r="P12" s="44" t="str">
        <f>UPPER(IF($A12="","",VLOOKUP($A12,'[1]ž round robin žrebna lista'!$A$7:$R$128,3)))</f>
        <v>VUGA</v>
      </c>
      <c r="Q12" s="44" t="str">
        <f>PROPER(IF($A12="","",VLOOKUP($A12,'[1]ž round robin žrebna lista'!$A$7:$R$128,4)))</f>
        <v>Neža</v>
      </c>
      <c r="R12" s="44" t="str">
        <f>UPPER(IF($A12="","",VLOOKUP($A12,'[1]ž round robin žrebna lista'!$A$7:$R$128,5)))</f>
        <v>ŠD_LOK</v>
      </c>
      <c r="S12" s="46"/>
      <c r="T12" s="46"/>
      <c r="U12" s="46"/>
      <c r="V12" s="156"/>
      <c r="W12" s="4">
        <v>4</v>
      </c>
      <c r="X12" s="44" t="str">
        <f>UPPER(IF($A12="","",VLOOKUP($A12,'[1]ž round robin žrebna lista'!$A$7:$R$128,2)))</f>
        <v/>
      </c>
      <c r="Y12" s="44" t="str">
        <f>UPPER(IF($A12="","",VLOOKUP($A12,'[1]ž round robin žrebna lista'!$A$7:$R$128,3)))</f>
        <v>VUGA</v>
      </c>
      <c r="Z12" s="44" t="str">
        <f>PROPER(IF($A12="","",VLOOKUP($A12,'[1]ž round robin žrebna lista'!$A$7:$R$128,4)))</f>
        <v>Neža</v>
      </c>
      <c r="AA12" s="44" t="str">
        <f>UPPER(IF($A12="","",VLOOKUP($A12,'[1]ž round robin žrebna lista'!$A$7:$R$128,5)))</f>
        <v>ŠD_LOK</v>
      </c>
      <c r="AB12" s="46" t="str">
        <f>IF(S12="","",IF(S12="1bb","1bb",IF(S12="4bb","4bb",IF(S12=1,0,M9))))</f>
        <v/>
      </c>
      <c r="AC12" s="46" t="str">
        <f>IF(T12="","",IF(T12="2bb","2bb",IF(T12="4bb","4bb",IF(T12=2,0,M10))))</f>
        <v/>
      </c>
      <c r="AD12" s="46" t="str">
        <f>IF(U12="","",IF(U12="3bb","3bb",IF(U12="4bb","4bb",IF(U12=3,0,M11))))</f>
        <v/>
      </c>
      <c r="AE12" s="45"/>
      <c r="AF12" s="47">
        <f>SUM(AC12:AE12)</f>
        <v>0</v>
      </c>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row>
    <row r="13" spans="1:255" ht="24" customHeight="1" thickBot="1" x14ac:dyDescent="0.55000000000000004">
      <c r="A13" s="57"/>
      <c r="B13" s="58"/>
      <c r="C13" s="59"/>
      <c r="D13" s="60"/>
      <c r="E13" s="60"/>
      <c r="F13" s="61"/>
      <c r="G13" s="62"/>
      <c r="H13" s="62"/>
      <c r="I13" s="62"/>
      <c r="J13" s="63"/>
      <c r="K13" s="64"/>
      <c r="L13" s="64"/>
      <c r="N13" s="4"/>
      <c r="O13" s="11"/>
      <c r="P13" s="11"/>
      <c r="Q13" s="11"/>
      <c r="R13" s="11"/>
      <c r="S13" s="32"/>
      <c r="T13" s="32"/>
      <c r="U13" s="32"/>
      <c r="V13" s="157"/>
      <c r="W13" s="4"/>
      <c r="X13" s="11"/>
      <c r="Y13" s="11"/>
      <c r="Z13" s="11"/>
      <c r="AA13" s="11"/>
      <c r="AB13" s="32"/>
      <c r="AC13" s="32"/>
      <c r="AD13" s="32"/>
      <c r="AE13" s="56"/>
      <c r="AF13" s="31"/>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row>
    <row r="14" spans="1:255" ht="55.5" customHeight="1" thickBot="1" x14ac:dyDescent="0.85">
      <c r="A14" s="26"/>
      <c r="B14" s="433" t="s">
        <v>67</v>
      </c>
      <c r="C14" s="434"/>
      <c r="D14" s="435"/>
      <c r="E14" s="24"/>
      <c r="F14" s="25"/>
      <c r="G14" s="419"/>
      <c r="H14" s="419"/>
      <c r="I14" s="419"/>
      <c r="J14" s="419"/>
      <c r="K14" s="420" t="s">
        <v>9</v>
      </c>
      <c r="L14" s="420" t="s">
        <v>10</v>
      </c>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row>
    <row r="15" spans="1:255" s="34" customFormat="1" ht="40.5" customHeight="1" x14ac:dyDescent="0.55000000000000004">
      <c r="A15" s="26"/>
      <c r="B15" s="26"/>
      <c r="C15" s="29" t="s">
        <v>12</v>
      </c>
      <c r="D15" s="29" t="s">
        <v>13</v>
      </c>
      <c r="E15" s="65" t="s">
        <v>14</v>
      </c>
      <c r="F15" s="29" t="s">
        <v>15</v>
      </c>
      <c r="G15" s="419"/>
      <c r="H15" s="419"/>
      <c r="I15" s="419"/>
      <c r="J15" s="419"/>
      <c r="K15" s="420"/>
      <c r="L15" s="420"/>
      <c r="M15" s="81"/>
      <c r="N15" s="30"/>
      <c r="O15" s="31" t="s">
        <v>12</v>
      </c>
      <c r="P15" s="31" t="s">
        <v>13</v>
      </c>
      <c r="Q15" s="31" t="s">
        <v>14</v>
      </c>
      <c r="R15" s="31" t="s">
        <v>15</v>
      </c>
      <c r="S15" s="32"/>
      <c r="T15" s="30"/>
      <c r="U15" s="30"/>
      <c r="V15" s="30"/>
      <c r="W15" s="30"/>
      <c r="X15" s="31" t="s">
        <v>12</v>
      </c>
      <c r="Y15" s="31" t="s">
        <v>13</v>
      </c>
      <c r="Z15" s="31" t="s">
        <v>14</v>
      </c>
      <c r="AA15" s="31" t="s">
        <v>15</v>
      </c>
      <c r="AB15" s="155"/>
      <c r="AC15" s="155"/>
      <c r="AD15" s="155"/>
      <c r="AE15" s="155"/>
      <c r="AF15" s="33" t="s">
        <v>16</v>
      </c>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row>
    <row r="16" spans="1:255" ht="69" customHeight="1" x14ac:dyDescent="0.5">
      <c r="A16" s="35">
        <v>5</v>
      </c>
      <c r="B16" s="36">
        <v>1</v>
      </c>
      <c r="C16" s="37" t="str">
        <f>UPPER(IF($A16="","",VLOOKUP($A16,'[1]ž round robin žrebna lista'!$A$7:$R$128,2)))</f>
        <v/>
      </c>
      <c r="D16" s="38" t="str">
        <f>UPPER(IF($A16="","",VLOOKUP($A16,'[1]ž round robin žrebna lista'!$A$7:$R$128,3)))</f>
        <v>ŠIBAREVIČ</v>
      </c>
      <c r="E16" s="38" t="str">
        <f>PROPER(IF($A16="","",VLOOKUP($A16,'[1]ž round robin žrebna lista'!$A$7:$R$128,4)))</f>
        <v>Ana</v>
      </c>
      <c r="F16" s="39" t="str">
        <f>UPPER(IF($A16="","",VLOOKUP($A16,'[1]ž round robin žrebna lista'!$A$7:$R$128,5)))</f>
        <v>TKMED</v>
      </c>
      <c r="G16" s="40"/>
      <c r="H16" s="41" t="s">
        <v>88</v>
      </c>
      <c r="I16" s="41" t="s">
        <v>79</v>
      </c>
      <c r="J16" s="41" t="s">
        <v>81</v>
      </c>
      <c r="K16" s="42">
        <v>3</v>
      </c>
      <c r="L16" s="42">
        <v>1</v>
      </c>
      <c r="M16" s="81">
        <f>IF($A16="","",VLOOKUP($A16,'[1]ž round robin žrebna lista'!$A$7:$R$128,14))</f>
        <v>0</v>
      </c>
      <c r="N16" s="4">
        <v>1</v>
      </c>
      <c r="O16" s="44" t="str">
        <f>UPPER(IF($A16="","",VLOOKUP($A16,'[1]ž round robin žrebna lista'!$A$7:$R$128,2)))</f>
        <v/>
      </c>
      <c r="P16" s="44" t="str">
        <f>UPPER(IF($A16="","",VLOOKUP($A16,'[1]ž round robin žrebna lista'!$A$7:$R$128,3)))</f>
        <v>ŠIBAREVIČ</v>
      </c>
      <c r="Q16" s="44" t="str">
        <f>PROPER(IF($A16="","",VLOOKUP($A16,'[1]ž round robin žrebna lista'!$A$7:$R$128,4)))</f>
        <v>Ana</v>
      </c>
      <c r="R16" s="44" t="str">
        <f>UPPER(IF($A16="","",VLOOKUP($A16,'[1]ž round robin žrebna lista'!$A$7:$R$128,5)))</f>
        <v>TKMED</v>
      </c>
      <c r="S16" s="156"/>
      <c r="T16" s="46"/>
      <c r="U16" s="46"/>
      <c r="V16" s="46"/>
      <c r="W16" s="4">
        <v>1</v>
      </c>
      <c r="X16" s="44" t="str">
        <f>UPPER(IF($A16="","",VLOOKUP($A16,'[1]ž round robin žrebna lista'!$A$7:$R$128,2)))</f>
        <v/>
      </c>
      <c r="Y16" s="44" t="str">
        <f>UPPER(IF($A16="","",VLOOKUP($A16,'[1]ž round robin žrebna lista'!$A$7:$R$128,3)))</f>
        <v>ŠIBAREVIČ</v>
      </c>
      <c r="Z16" s="44" t="str">
        <f>PROPER(IF($A16="","",VLOOKUP($A16,'[1]ž round robin žrebna lista'!$A$7:$R$128,4)))</f>
        <v>Ana</v>
      </c>
      <c r="AA16" s="44" t="str">
        <f>UPPER(IF($A16="","",VLOOKUP($A16,'[1]ž round robin žrebna lista'!$A$7:$R$128,5)))</f>
        <v>TKMED</v>
      </c>
      <c r="AB16" s="45"/>
      <c r="AC16" s="46" t="str">
        <f>IF(T16="","",IF(T16="1bb","1bb",IF(T16="2bb","2bb",IF(T16=1,$M17,0))))</f>
        <v/>
      </c>
      <c r="AD16" s="46" t="str">
        <f>IF(U16="","",IF(U16="1bb","1bb",IF(U16="3bb","3bb",IF(U16=1,$M18,0))))</f>
        <v/>
      </c>
      <c r="AE16" s="46" t="str">
        <f>IF(V16="","",IF(V16="1bb","1bb",IF(V16="4bb","4bb",IF(V16=1,$M19,0))))</f>
        <v/>
      </c>
      <c r="AF16" s="47">
        <f>SUM(AC16:AE16)</f>
        <v>0</v>
      </c>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row>
    <row r="17" spans="1:255" ht="69" customHeight="1" x14ac:dyDescent="0.5">
      <c r="A17" s="35">
        <v>11</v>
      </c>
      <c r="B17" s="36">
        <v>2</v>
      </c>
      <c r="C17" s="37" t="str">
        <f>UPPER(IF($A17="","",VLOOKUP($A17,'[1]ž round robin žrebna lista'!$A$7:$R$128,2)))</f>
        <v/>
      </c>
      <c r="D17" s="38" t="str">
        <f>UPPER(IF($A17="","",VLOOKUP($A17,'[1]ž round robin žrebna lista'!$A$7:$R$128,3)))</f>
        <v>CERAR</v>
      </c>
      <c r="E17" s="38" t="str">
        <f>PROPER(IF($A17="","",VLOOKUP($A17,'[1]ž round robin žrebna lista'!$A$7:$R$128,4)))</f>
        <v>Izabela</v>
      </c>
      <c r="F17" s="39" t="str">
        <f>UPPER(IF($A17="","",VLOOKUP($A17,'[1]ž round robin žrebna lista'!$A$7:$R$128,5)))</f>
        <v>MAXLJ</v>
      </c>
      <c r="G17" s="41" t="s">
        <v>87</v>
      </c>
      <c r="H17" s="40"/>
      <c r="I17" s="41" t="s">
        <v>74</v>
      </c>
      <c r="J17" s="41" t="s">
        <v>81</v>
      </c>
      <c r="K17" s="42">
        <v>1</v>
      </c>
      <c r="L17" s="42">
        <v>3</v>
      </c>
      <c r="M17" s="81">
        <f>IF($A17="","",VLOOKUP($A17,'[1]ž round robin žrebna lista'!$A$7:$R$128,14))</f>
        <v>0</v>
      </c>
      <c r="N17" s="4">
        <v>2</v>
      </c>
      <c r="O17" s="44" t="str">
        <f>UPPER(IF($A17="","",VLOOKUP($A17,'[1]ž round robin žrebna lista'!$A$7:$R$128,2)))</f>
        <v/>
      </c>
      <c r="P17" s="44" t="str">
        <f>UPPER(IF($A17="","",VLOOKUP($A17,'[1]ž round robin žrebna lista'!$A$7:$R$128,3)))</f>
        <v>CERAR</v>
      </c>
      <c r="Q17" s="44" t="str">
        <f>PROPER(IF($A17="","",VLOOKUP($A17,'[1]ž round robin žrebna lista'!$A$7:$R$128,4)))</f>
        <v>Izabela</v>
      </c>
      <c r="R17" s="44" t="str">
        <f>UPPER(IF($A17="","",VLOOKUP($A17,'[1]ž round robin žrebna lista'!$A$7:$R$128,5)))</f>
        <v>MAXLJ</v>
      </c>
      <c r="S17" s="46"/>
      <c r="T17" s="156"/>
      <c r="U17" s="46"/>
      <c r="V17" s="46"/>
      <c r="W17" s="4">
        <v>2</v>
      </c>
      <c r="X17" s="44" t="str">
        <f>UPPER(IF($A17="","",VLOOKUP($A17,'[1]ž round robin žrebna lista'!$A$7:$R$128,2)))</f>
        <v/>
      </c>
      <c r="Y17" s="44" t="str">
        <f>UPPER(IF($A17="","",VLOOKUP($A17,'[1]ž round robin žrebna lista'!$A$7:$R$128,3)))</f>
        <v>CERAR</v>
      </c>
      <c r="Z17" s="44" t="str">
        <f>PROPER(IF($A17="","",VLOOKUP($A17,'[1]ž round robin žrebna lista'!$A$7:$R$128,4)))</f>
        <v>Izabela</v>
      </c>
      <c r="AA17" s="44" t="str">
        <f>UPPER(IF($A17="","",VLOOKUP($A17,'[1]ž round robin žrebna lista'!$A$7:$R$128,5)))</f>
        <v>MAXLJ</v>
      </c>
      <c r="AB17" s="46" t="str">
        <f>IF(S17="","",IF(S17="1bb","1bb",IF(S17="2bb","2bb",IF(S17=1,0,M16))))</f>
        <v/>
      </c>
      <c r="AC17" s="45"/>
      <c r="AD17" s="46" t="str">
        <f>IF(U17="","",IF(U17="2bb","2bb",IF(U17="3bb","3bb",IF(U17=2,M18,0))))</f>
        <v/>
      </c>
      <c r="AE17" s="46" t="str">
        <f>IF(V17="","",IF(V17="2bb","2bb",IF(V17="4bb","4bb",IF(V17=2,M19,0))))</f>
        <v/>
      </c>
      <c r="AF17" s="47">
        <f>SUM(AB17:AE17)</f>
        <v>0</v>
      </c>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row>
    <row r="18" spans="1:255" ht="69" customHeight="1" x14ac:dyDescent="0.5">
      <c r="A18" s="35">
        <v>14</v>
      </c>
      <c r="B18" s="36">
        <v>3</v>
      </c>
      <c r="C18" s="37" t="str">
        <f>UPPER(IF($A18="","",VLOOKUP($A18,'[1]ž round robin žrebna lista'!$A$7:$R$128,2)))</f>
        <v/>
      </c>
      <c r="D18" s="38" t="str">
        <f>UPPER(IF($A18="","",VLOOKUP($A18,'[1]ž round robin žrebna lista'!$A$7:$R$128,3)))</f>
        <v>KLJUN</v>
      </c>
      <c r="E18" s="38" t="str">
        <f>PROPER(IF($A18="","",VLOOKUP($A18,'[1]ž round robin žrebna lista'!$A$7:$R$128,4)))</f>
        <v>Zarja</v>
      </c>
      <c r="F18" s="39" t="str">
        <f>UPPER(IF($A18="","",VLOOKUP($A18,'[1]ž round robin žrebna lista'!$A$7:$R$128,5)))</f>
        <v>GFTA</v>
      </c>
      <c r="G18" s="41" t="s">
        <v>77</v>
      </c>
      <c r="H18" s="41" t="s">
        <v>72</v>
      </c>
      <c r="I18" s="40"/>
      <c r="J18" s="41" t="s">
        <v>72</v>
      </c>
      <c r="K18" s="42">
        <v>2</v>
      </c>
      <c r="L18" s="42">
        <v>2</v>
      </c>
      <c r="M18" s="81">
        <f>IF($A18="","",VLOOKUP($A18,'[1]ž round robin žrebna lista'!$A$7:$R$128,14))</f>
        <v>0</v>
      </c>
      <c r="N18" s="4">
        <v>3</v>
      </c>
      <c r="O18" s="44" t="str">
        <f>UPPER(IF($A18="","",VLOOKUP($A18,'[1]ž round robin žrebna lista'!$A$7:$R$128,2)))</f>
        <v/>
      </c>
      <c r="P18" s="44" t="str">
        <f>UPPER(IF($A18="","",VLOOKUP($A18,'[1]ž round robin žrebna lista'!$A$7:$R$128,3)))</f>
        <v>KLJUN</v>
      </c>
      <c r="Q18" s="44" t="str">
        <f>PROPER(IF($A18="","",VLOOKUP($A18,'[1]ž round robin žrebna lista'!$A$7:$R$128,4)))</f>
        <v>Zarja</v>
      </c>
      <c r="R18" s="44" t="str">
        <f>UPPER(IF($A18="","",VLOOKUP($A18,'[1]ž round robin žrebna lista'!$A$7:$R$128,5)))</f>
        <v>GFTA</v>
      </c>
      <c r="S18" s="46"/>
      <c r="T18" s="46"/>
      <c r="U18" s="156"/>
      <c r="V18" s="46"/>
      <c r="W18" s="4">
        <v>3</v>
      </c>
      <c r="X18" s="44" t="str">
        <f>UPPER(IF($A18="","",VLOOKUP($A18,'[1]ž round robin žrebna lista'!$A$7:$R$128,2)))</f>
        <v/>
      </c>
      <c r="Y18" s="44" t="str">
        <f>UPPER(IF($A18="","",VLOOKUP($A18,'[1]ž round robin žrebna lista'!$A$7:$R$128,3)))</f>
        <v>KLJUN</v>
      </c>
      <c r="Z18" s="44" t="str">
        <f>PROPER(IF($A18="","",VLOOKUP($A18,'[1]ž round robin žrebna lista'!$A$7:$R$128,4)))</f>
        <v>Zarja</v>
      </c>
      <c r="AA18" s="44" t="str">
        <f>UPPER(IF($A18="","",VLOOKUP($A18,'[1]ž round robin žrebna lista'!$A$7:$R$128,5)))</f>
        <v>GFTA</v>
      </c>
      <c r="AB18" s="46" t="str">
        <f>IF(S18="","",IF(S18="1bb","1bb",IF(S18="3bb","3bb",IF(S18=1,0,M16))))</f>
        <v/>
      </c>
      <c r="AC18" s="46" t="str">
        <f>IF(T18="","",IF(T18="2bb","2bb",IF(T18="3bb","3bb",IF(T18=2,0,M17))))</f>
        <v/>
      </c>
      <c r="AD18" s="45"/>
      <c r="AE18" s="46" t="str">
        <f>IF(V18="","",IF(V18="3bb","3bb",IF(V18="4bb","4bb",IF(V18=3,M19,0))))</f>
        <v/>
      </c>
      <c r="AF18" s="47">
        <f>SUM(AB18:AE18)</f>
        <v>0</v>
      </c>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row>
    <row r="19" spans="1:255" ht="69" customHeight="1" x14ac:dyDescent="0.5">
      <c r="A19" s="35">
        <v>28</v>
      </c>
      <c r="B19" s="36">
        <v>4</v>
      </c>
      <c r="C19" s="37" t="str">
        <f>UPPER(IF($A19="","",VLOOKUP($A19,'[1]ž round robin žrebna lista'!$A$7:$R$128,2)))</f>
        <v/>
      </c>
      <c r="D19" s="38" t="str">
        <f>UPPER(IF($A19="","",VLOOKUP($A19,'[1]ž round robin žrebna lista'!$A$7:$R$128,3)))</f>
        <v>ŽGUR</v>
      </c>
      <c r="E19" s="38" t="str">
        <f>PROPER(IF($A19="","",VLOOKUP($A19,'[1]ž round robin žrebna lista'!$A$7:$R$128,4)))</f>
        <v>Lara Sofija</v>
      </c>
      <c r="F19" s="39" t="str">
        <f>UPPER(IF($A19="","",VLOOKUP($A19,'[1]ž round robin žrebna lista'!$A$7:$R$128,5)))</f>
        <v>MAJA</v>
      </c>
      <c r="G19" s="41" t="s">
        <v>76</v>
      </c>
      <c r="H19" s="41" t="s">
        <v>76</v>
      </c>
      <c r="I19" s="41" t="s">
        <v>74</v>
      </c>
      <c r="J19" s="40"/>
      <c r="K19" s="42" t="s">
        <v>132</v>
      </c>
      <c r="L19" s="42">
        <v>4</v>
      </c>
      <c r="M19" s="81">
        <f>IF($A19="","",VLOOKUP($A19,'[1]ž round robin žrebna lista'!$A$7:$R$128,14))</f>
        <v>0</v>
      </c>
      <c r="N19" s="4">
        <v>4</v>
      </c>
      <c r="O19" s="44" t="str">
        <f>UPPER(IF($A19="","",VLOOKUP($A19,'[1]ž round robin žrebna lista'!$A$7:$R$128,2)))</f>
        <v/>
      </c>
      <c r="P19" s="44" t="str">
        <f>UPPER(IF($A19="","",VLOOKUP($A19,'[1]ž round robin žrebna lista'!$A$7:$R$128,3)))</f>
        <v>ŽGUR</v>
      </c>
      <c r="Q19" s="44" t="str">
        <f>PROPER(IF($A19="","",VLOOKUP($A19,'[1]ž round robin žrebna lista'!$A$7:$R$128,4)))</f>
        <v>Lara Sofija</v>
      </c>
      <c r="R19" s="44" t="str">
        <f>UPPER(IF($A19="","",VLOOKUP($A19,'[1]ž round robin žrebna lista'!$A$7:$R$128,5)))</f>
        <v>MAJA</v>
      </c>
      <c r="S19" s="46"/>
      <c r="T19" s="46"/>
      <c r="U19" s="46"/>
      <c r="V19" s="156"/>
      <c r="W19" s="4">
        <v>4</v>
      </c>
      <c r="X19" s="44" t="str">
        <f>UPPER(IF($A19="","",VLOOKUP($A19,'[1]ž round robin žrebna lista'!$A$7:$R$128,2)))</f>
        <v/>
      </c>
      <c r="Y19" s="44" t="str">
        <f>UPPER(IF($A19="","",VLOOKUP($A19,'[1]ž round robin žrebna lista'!$A$7:$R$128,3)))</f>
        <v>ŽGUR</v>
      </c>
      <c r="Z19" s="44" t="str">
        <f>PROPER(IF($A19="","",VLOOKUP($A19,'[1]ž round robin žrebna lista'!$A$7:$R$128,4)))</f>
        <v>Lara Sofija</v>
      </c>
      <c r="AA19" s="44" t="str">
        <f>UPPER(IF($A19="","",VLOOKUP($A19,'[1]ž round robin žrebna lista'!$A$7:$R$128,5)))</f>
        <v>MAJA</v>
      </c>
      <c r="AB19" s="46" t="str">
        <f>IF(S19="","",IF(S19="1bb","1bb",IF(S19="4bb","4bb",IF(S19=1,0,M16))))</f>
        <v/>
      </c>
      <c r="AC19" s="46" t="str">
        <f>IF(T19="","",IF(T19="2bb","2bb",IF(T19="4bb","4bb",IF(T19=2,0,M17))))</f>
        <v/>
      </c>
      <c r="AD19" s="46" t="str">
        <f>IF(U19="","",IF(U19="3bb","3bb",IF(U19="4bb","4bb",IF(U19=3,0,M18))))</f>
        <v/>
      </c>
      <c r="AE19" s="45"/>
      <c r="AF19" s="47">
        <f>SUM(AB19:AD19)</f>
        <v>0</v>
      </c>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row>
    <row r="20" spans="1:255" ht="25.5" customHeight="1" thickBot="1" x14ac:dyDescent="0.55000000000000004">
      <c r="A20" s="57"/>
      <c r="B20" s="58"/>
      <c r="C20" s="59"/>
      <c r="D20" s="60"/>
      <c r="E20" s="60"/>
      <c r="F20" s="61"/>
      <c r="G20" s="62"/>
      <c r="H20" s="62"/>
      <c r="I20" s="62"/>
      <c r="J20" s="63"/>
      <c r="K20" s="64"/>
      <c r="L20" s="64"/>
      <c r="N20" s="4"/>
      <c r="O20" s="11"/>
      <c r="P20" s="11"/>
      <c r="Q20" s="11"/>
      <c r="R20" s="11"/>
      <c r="S20" s="32"/>
      <c r="T20" s="32"/>
      <c r="U20" s="32"/>
      <c r="V20" s="157"/>
      <c r="W20" s="4"/>
      <c r="X20" s="11"/>
      <c r="Y20" s="11"/>
      <c r="Z20" s="11"/>
      <c r="AA20" s="11"/>
      <c r="AB20" s="32"/>
      <c r="AC20" s="32"/>
      <c r="AD20" s="32"/>
      <c r="AE20" s="56"/>
      <c r="AF20" s="31"/>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row>
    <row r="21" spans="1:255" ht="49.5" customHeight="1" thickBot="1" x14ac:dyDescent="0.85">
      <c r="A21" s="1"/>
      <c r="B21" s="433" t="s">
        <v>68</v>
      </c>
      <c r="C21" s="434"/>
      <c r="D21" s="435"/>
      <c r="E21" s="24"/>
      <c r="F21" s="25"/>
      <c r="G21" s="419"/>
      <c r="H21" s="419"/>
      <c r="I21" s="419"/>
      <c r="J21" s="419"/>
      <c r="K21" s="420" t="s">
        <v>9</v>
      </c>
      <c r="L21" s="420" t="s">
        <v>10</v>
      </c>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row>
    <row r="22" spans="1:255" s="34" customFormat="1" ht="40.5" customHeight="1" x14ac:dyDescent="0.55000000000000004">
      <c r="A22" s="158"/>
      <c r="B22" s="158"/>
      <c r="C22" s="29" t="s">
        <v>12</v>
      </c>
      <c r="D22" s="29" t="s">
        <v>13</v>
      </c>
      <c r="E22" s="65" t="s">
        <v>14</v>
      </c>
      <c r="F22" s="29" t="s">
        <v>15</v>
      </c>
      <c r="G22" s="419"/>
      <c r="H22" s="419"/>
      <c r="I22" s="419"/>
      <c r="J22" s="419"/>
      <c r="K22" s="420"/>
      <c r="L22" s="420"/>
      <c r="M22" s="81"/>
      <c r="N22" s="30"/>
      <c r="O22" s="31" t="s">
        <v>12</v>
      </c>
      <c r="P22" s="31" t="s">
        <v>13</v>
      </c>
      <c r="Q22" s="31" t="s">
        <v>14</v>
      </c>
      <c r="R22" s="31" t="s">
        <v>15</v>
      </c>
      <c r="S22" s="32"/>
      <c r="T22" s="30"/>
      <c r="U22" s="30"/>
      <c r="V22" s="30"/>
      <c r="W22" s="30"/>
      <c r="X22" s="31" t="s">
        <v>12</v>
      </c>
      <c r="Y22" s="31" t="s">
        <v>13</v>
      </c>
      <c r="Z22" s="31" t="s">
        <v>14</v>
      </c>
      <c r="AA22" s="31" t="s">
        <v>15</v>
      </c>
      <c r="AB22" s="155"/>
      <c r="AC22" s="155"/>
      <c r="AD22" s="155"/>
      <c r="AE22" s="155"/>
      <c r="AF22" s="33" t="s">
        <v>16</v>
      </c>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row>
    <row r="23" spans="1:255" ht="69" customHeight="1" x14ac:dyDescent="0.5">
      <c r="A23" s="35">
        <v>6</v>
      </c>
      <c r="B23" s="36">
        <v>1</v>
      </c>
      <c r="C23" s="37" t="str">
        <f>UPPER(IF($A23="","",VLOOKUP($A23,'[1]ž round robin žrebna lista'!$A$7:$R$128,2)))</f>
        <v/>
      </c>
      <c r="D23" s="38" t="str">
        <f>UPPER(IF($A23="","",VLOOKUP($A23,'[1]ž round robin žrebna lista'!$A$7:$R$128,3)))</f>
        <v>ŠIBAREVIČ</v>
      </c>
      <c r="E23" s="38" t="str">
        <f>PROPER(IF($A23="","",VLOOKUP($A23,'[1]ž round robin žrebna lista'!$A$7:$R$128,4)))</f>
        <v>Kaja</v>
      </c>
      <c r="F23" s="39" t="str">
        <f>UPPER(IF($A23="","",VLOOKUP($A23,'[1]ž round robin žrebna lista'!$A$7:$R$128,5)))</f>
        <v>TKMED</v>
      </c>
      <c r="G23" s="40"/>
      <c r="H23" s="41" t="s">
        <v>73</v>
      </c>
      <c r="I23" s="41" t="s">
        <v>72</v>
      </c>
      <c r="J23" s="41" t="s">
        <v>85</v>
      </c>
      <c r="K23" s="42">
        <v>3</v>
      </c>
      <c r="L23" s="42">
        <v>1</v>
      </c>
      <c r="M23" s="81">
        <f>IF($A23="","",VLOOKUP($A23,'[1]ž round robin žrebna lista'!$A$7:$R$128,14))</f>
        <v>0</v>
      </c>
      <c r="N23" s="4">
        <v>1</v>
      </c>
      <c r="O23" s="44" t="str">
        <f>UPPER(IF($A23="","",VLOOKUP($A23,'[1]ž round robin žrebna lista'!$A$7:$R$128,2)))</f>
        <v/>
      </c>
      <c r="P23" s="44" t="str">
        <f>UPPER(IF($A23="","",VLOOKUP($A23,'[1]ž round robin žrebna lista'!$A$7:$R$128,3)))</f>
        <v>ŠIBAREVIČ</v>
      </c>
      <c r="Q23" s="44" t="str">
        <f>PROPER(IF($A23="","",VLOOKUP($A23,'[1]ž round robin žrebna lista'!$A$7:$R$128,4)))</f>
        <v>Kaja</v>
      </c>
      <c r="R23" s="44" t="str">
        <f>UPPER(IF($A23="","",VLOOKUP($A23,'[1]ž round robin žrebna lista'!$A$7:$R$128,5)))</f>
        <v>TKMED</v>
      </c>
      <c r="S23" s="156"/>
      <c r="T23" s="46"/>
      <c r="U23" s="46"/>
      <c r="V23" s="46"/>
      <c r="W23" s="4">
        <v>1</v>
      </c>
      <c r="X23" s="44" t="str">
        <f>UPPER(IF($A23="","",VLOOKUP($A23,'[1]ž round robin žrebna lista'!$A$7:$R$128,2)))</f>
        <v/>
      </c>
      <c r="Y23" s="44" t="str">
        <f>UPPER(IF($A23="","",VLOOKUP($A23,'[1]ž round robin žrebna lista'!$A$7:$R$128,3)))</f>
        <v>ŠIBAREVIČ</v>
      </c>
      <c r="Z23" s="44" t="str">
        <f>PROPER(IF($A23="","",VLOOKUP($A23,'[1]ž round robin žrebna lista'!$A$7:$R$128,4)))</f>
        <v>Kaja</v>
      </c>
      <c r="AA23" s="44" t="str">
        <f>UPPER(IF($A23="","",VLOOKUP($A23,'[1]ž round robin žrebna lista'!$A$7:$R$128,5)))</f>
        <v>TKMED</v>
      </c>
      <c r="AB23" s="45"/>
      <c r="AC23" s="46" t="str">
        <f>IF(T23="","",IF(T23="1bb","1bb",IF(T23="2bb","2bb",IF(T23=1,$M24,0))))</f>
        <v/>
      </c>
      <c r="AD23" s="46" t="str">
        <f>IF(U23="","",IF(U23="1bb","1bb",IF(U23="3bb","3bb",IF(U23=1,$M25,0))))</f>
        <v/>
      </c>
      <c r="AE23" s="46" t="str">
        <f>IF(V23="","",IF(V23="1bb","1bb",IF(V23="4bb","4bb",IF(V23=1,$M26,0))))</f>
        <v/>
      </c>
      <c r="AF23" s="47">
        <f>SUM(AC23:AE23)</f>
        <v>0</v>
      </c>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row>
    <row r="24" spans="1:255" ht="69" customHeight="1" x14ac:dyDescent="0.5">
      <c r="A24" s="35">
        <v>12</v>
      </c>
      <c r="B24" s="36">
        <v>2</v>
      </c>
      <c r="C24" s="37" t="str">
        <f>UPPER(IF($A24="","",VLOOKUP($A24,'[1]ž round robin žrebna lista'!$A$7:$R$128,2)))</f>
        <v/>
      </c>
      <c r="D24" s="38" t="str">
        <f>UPPER(IF($A24="","",VLOOKUP($A24,'[1]ž round robin žrebna lista'!$A$7:$R$128,3)))</f>
        <v>DRAVEC</v>
      </c>
      <c r="E24" s="38" t="str">
        <f>PROPER(IF($A24="","",VLOOKUP($A24,'[1]ž round robin žrebna lista'!$A$7:$R$128,4)))</f>
        <v>Kaja</v>
      </c>
      <c r="F24" s="39" t="str">
        <f>UPPER(IF($A24="","",VLOOKUP($A24,'[1]ž round robin žrebna lista'!$A$7:$R$128,5)))</f>
        <v>ŽTKMB</v>
      </c>
      <c r="G24" s="41" t="s">
        <v>78</v>
      </c>
      <c r="H24" s="40"/>
      <c r="I24" s="41" t="s">
        <v>94</v>
      </c>
      <c r="J24" s="41" t="s">
        <v>73</v>
      </c>
      <c r="K24" s="42">
        <v>1</v>
      </c>
      <c r="L24" s="42">
        <v>3</v>
      </c>
      <c r="M24" s="81">
        <f>IF($A24="","",VLOOKUP($A24,'[1]ž round robin žrebna lista'!$A$7:$R$128,14))</f>
        <v>0</v>
      </c>
      <c r="N24" s="4">
        <v>2</v>
      </c>
      <c r="O24" s="44" t="str">
        <f>UPPER(IF($A24="","",VLOOKUP($A24,'[1]ž round robin žrebna lista'!$A$7:$R$128,2)))</f>
        <v/>
      </c>
      <c r="P24" s="44" t="str">
        <f>UPPER(IF($A24="","",VLOOKUP($A24,'[1]ž round robin žrebna lista'!$A$7:$R$128,3)))</f>
        <v>DRAVEC</v>
      </c>
      <c r="Q24" s="44" t="str">
        <f>PROPER(IF($A24="","",VLOOKUP($A24,'[1]ž round robin žrebna lista'!$A$7:$R$128,4)))</f>
        <v>Kaja</v>
      </c>
      <c r="R24" s="44" t="str">
        <f>UPPER(IF($A24="","",VLOOKUP($A24,'[1]ž round robin žrebna lista'!$A$7:$R$128,5)))</f>
        <v>ŽTKMB</v>
      </c>
      <c r="S24" s="46"/>
      <c r="T24" s="156"/>
      <c r="U24" s="46"/>
      <c r="V24" s="46"/>
      <c r="W24" s="4">
        <v>2</v>
      </c>
      <c r="X24" s="44" t="str">
        <f>UPPER(IF($A24="","",VLOOKUP($A24,'[1]ž round robin žrebna lista'!$A$7:$R$128,2)))</f>
        <v/>
      </c>
      <c r="Y24" s="44" t="str">
        <f>UPPER(IF($A24="","",VLOOKUP($A24,'[1]ž round robin žrebna lista'!$A$7:$R$128,3)))</f>
        <v>DRAVEC</v>
      </c>
      <c r="Z24" s="44" t="str">
        <f>PROPER(IF($A24="","",VLOOKUP($A24,'[1]ž round robin žrebna lista'!$A$7:$R$128,4)))</f>
        <v>Kaja</v>
      </c>
      <c r="AA24" s="44" t="str">
        <f>UPPER(IF($A24="","",VLOOKUP($A24,'[1]ž round robin žrebna lista'!$A$7:$R$128,5)))</f>
        <v>ŽTKMB</v>
      </c>
      <c r="AB24" s="46" t="str">
        <f>IF(S24="","",IF(S24="1bb","1bb",IF(S24="2bb","2bb",IF(S24=1,0,M23))))</f>
        <v/>
      </c>
      <c r="AC24" s="45"/>
      <c r="AD24" s="46" t="str">
        <f>IF(U24="","",IF(U24="2bb","2bb",IF(U24="3bb","3bb",IF(U24=2,M25,0))))</f>
        <v/>
      </c>
      <c r="AE24" s="46" t="str">
        <f>IF(V24="","",IF(V24="2bb","2bb",IF(V24="4bb","4bb",IF(V24=2,M26,0))))</f>
        <v/>
      </c>
      <c r="AF24" s="47">
        <f>SUM(AB24:AE24)</f>
        <v>0</v>
      </c>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row>
    <row r="25" spans="1:255" ht="69" customHeight="1" x14ac:dyDescent="0.5">
      <c r="A25" s="35">
        <v>23</v>
      </c>
      <c r="B25" s="36">
        <v>3</v>
      </c>
      <c r="C25" s="37" t="str">
        <f>UPPER(IF($A25="","",VLOOKUP($A25,'[1]ž round robin žrebna lista'!$A$7:$R$128,2)))</f>
        <v/>
      </c>
      <c r="D25" s="38" t="str">
        <f>UPPER(IF($A25="","",VLOOKUP($A25,'[1]ž round robin žrebna lista'!$A$7:$R$128,3)))</f>
        <v>SETNIKAR K.</v>
      </c>
      <c r="E25" s="38" t="str">
        <f>PROPER(IF($A25="","",VLOOKUP($A25,'[1]ž round robin žrebna lista'!$A$7:$R$128,4)))</f>
        <v>Zala</v>
      </c>
      <c r="F25" s="39" t="s">
        <v>30</v>
      </c>
      <c r="G25" s="41" t="s">
        <v>74</v>
      </c>
      <c r="H25" s="41" t="s">
        <v>93</v>
      </c>
      <c r="I25" s="40"/>
      <c r="J25" s="41" t="s">
        <v>79</v>
      </c>
      <c r="K25" s="42">
        <v>2</v>
      </c>
      <c r="L25" s="42">
        <v>2</v>
      </c>
      <c r="M25" s="81">
        <f>IF($A25="","",VLOOKUP($A25,'[1]ž round robin žrebna lista'!$A$7:$R$128,14))</f>
        <v>0</v>
      </c>
      <c r="N25" s="4">
        <v>3</v>
      </c>
      <c r="O25" s="44" t="str">
        <f>UPPER(IF($A25="","",VLOOKUP($A25,'[1]ž round robin žrebna lista'!$A$7:$R$128,2)))</f>
        <v/>
      </c>
      <c r="P25" s="44" t="str">
        <f>UPPER(IF($A25="","",VLOOKUP($A25,'[1]ž round robin žrebna lista'!$A$7:$R$128,3)))</f>
        <v>SETNIKAR K.</v>
      </c>
      <c r="Q25" s="44" t="str">
        <f>PROPER(IF($A25="","",VLOOKUP($A25,'[1]ž round robin žrebna lista'!$A$7:$R$128,4)))</f>
        <v>Zala</v>
      </c>
      <c r="R25" s="44" t="str">
        <f>UPPER(IF($A25="","",VLOOKUP($A25,'[1]ž round robin žrebna lista'!$A$7:$R$128,5)))</f>
        <v>TABRE</v>
      </c>
      <c r="S25" s="46"/>
      <c r="T25" s="46"/>
      <c r="U25" s="156"/>
      <c r="V25" s="46"/>
      <c r="W25" s="4">
        <v>3</v>
      </c>
      <c r="X25" s="44" t="str">
        <f>UPPER(IF($A25="","",VLOOKUP($A25,'[1]ž round robin žrebna lista'!$A$7:$R$128,2)))</f>
        <v/>
      </c>
      <c r="Y25" s="44" t="str">
        <f>UPPER(IF($A25="","",VLOOKUP($A25,'[1]ž round robin žrebna lista'!$A$7:$R$128,3)))</f>
        <v>SETNIKAR K.</v>
      </c>
      <c r="Z25" s="44" t="str">
        <f>PROPER(IF($A25="","",VLOOKUP($A25,'[1]ž round robin žrebna lista'!$A$7:$R$128,4)))</f>
        <v>Zala</v>
      </c>
      <c r="AA25" s="44" t="str">
        <f>UPPER(IF($A25="","",VLOOKUP($A25,'[1]ž round robin žrebna lista'!$A$7:$R$128,5)))</f>
        <v>TABRE</v>
      </c>
      <c r="AB25" s="46" t="str">
        <f>IF(S25="","",IF(S25="1bb","1bb",IF(S25="3bb","3bb",IF(S25=1,0,M23))))</f>
        <v/>
      </c>
      <c r="AC25" s="46" t="str">
        <f>IF(T25="","",IF(T25="2bb","2bb",IF(T25="3bb","3bb",IF(T25=2,0,M24))))</f>
        <v/>
      </c>
      <c r="AD25" s="45"/>
      <c r="AE25" s="46" t="str">
        <f>IF(V25="","",IF(V25="3bb","3bb",IF(V25="4bb","4bb",IF(V25=3,M26,0))))</f>
        <v/>
      </c>
      <c r="AF25" s="47">
        <f>SUM(AB25:AE25)</f>
        <v>0</v>
      </c>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row>
    <row r="26" spans="1:255" ht="69" customHeight="1" x14ac:dyDescent="0.5">
      <c r="A26" s="35">
        <v>24</v>
      </c>
      <c r="B26" s="36">
        <v>4</v>
      </c>
      <c r="C26" s="37" t="str">
        <f>UPPER(IF($A26="","",VLOOKUP($A26,'[1]ž round robin žrebna lista'!$A$7:$R$128,2)))</f>
        <v/>
      </c>
      <c r="D26" s="38" t="str">
        <f>UPPER(IF($A26="","",VLOOKUP($A26,'[1]ž round robin žrebna lista'!$A$7:$R$128,3)))</f>
        <v>STOJANOVSKA</v>
      </c>
      <c r="E26" s="38" t="str">
        <f>PROPER(IF($A26="","",VLOOKUP($A26,'[1]ž round robin žrebna lista'!$A$7:$R$128,4)))</f>
        <v>Georgina</v>
      </c>
      <c r="F26" s="39" t="str">
        <f>UPPER(IF($A26="","",VLOOKUP($A26,'[1]ž round robin žrebna lista'!$A$7:$R$128,5)))</f>
        <v>MAJA</v>
      </c>
      <c r="G26" s="41" t="s">
        <v>86</v>
      </c>
      <c r="H26" s="41" t="s">
        <v>78</v>
      </c>
      <c r="I26" s="41" t="s">
        <v>77</v>
      </c>
      <c r="J26" s="40"/>
      <c r="K26" s="42" t="s">
        <v>132</v>
      </c>
      <c r="L26" s="42">
        <v>4</v>
      </c>
      <c r="M26" s="81">
        <f>IF($A26="","",VLOOKUP($A26,'[1]ž round robin žrebna lista'!$A$7:$R$128,14))</f>
        <v>0</v>
      </c>
      <c r="N26" s="4">
        <v>4</v>
      </c>
      <c r="O26" s="44" t="str">
        <f>UPPER(IF($A26="","",VLOOKUP($A26,'[1]ž round robin žrebna lista'!$A$7:$R$128,2)))</f>
        <v/>
      </c>
      <c r="P26" s="44" t="str">
        <f>UPPER(IF($A26="","",VLOOKUP($A26,'[1]ž round robin žrebna lista'!$A$7:$R$128,3)))</f>
        <v>STOJANOVSKA</v>
      </c>
      <c r="Q26" s="44" t="str">
        <f>PROPER(IF($A26="","",VLOOKUP($A26,'[1]ž round robin žrebna lista'!$A$7:$R$128,4)))</f>
        <v>Georgina</v>
      </c>
      <c r="R26" s="44" t="str">
        <f>UPPER(IF($A26="","",VLOOKUP($A26,'[1]ž round robin žrebna lista'!$A$7:$R$128,5)))</f>
        <v>MAJA</v>
      </c>
      <c r="S26" s="46"/>
      <c r="T26" s="46"/>
      <c r="U26" s="46"/>
      <c r="V26" s="156"/>
      <c r="W26" s="4">
        <v>4</v>
      </c>
      <c r="X26" s="44" t="str">
        <f>UPPER(IF($A26="","",VLOOKUP($A26,'[1]ž round robin žrebna lista'!$A$7:$R$128,2)))</f>
        <v/>
      </c>
      <c r="Y26" s="44" t="str">
        <f>UPPER(IF($A26="","",VLOOKUP($A26,'[1]ž round robin žrebna lista'!$A$7:$R$128,3)))</f>
        <v>STOJANOVSKA</v>
      </c>
      <c r="Z26" s="44" t="str">
        <f>PROPER(IF($A26="","",VLOOKUP($A26,'[1]ž round robin žrebna lista'!$A$7:$R$128,4)))</f>
        <v>Georgina</v>
      </c>
      <c r="AA26" s="44" t="str">
        <f>UPPER(IF($A26="","",VLOOKUP($A26,'[1]ž round robin žrebna lista'!$A$7:$R$128,5)))</f>
        <v>MAJA</v>
      </c>
      <c r="AB26" s="46" t="str">
        <f>IF(S26="","",IF(S26="1bb","1bb",IF(S26="4bb","4bb",IF(S26=1,0,M23))))</f>
        <v/>
      </c>
      <c r="AC26" s="46" t="str">
        <f>IF(T26="","",IF(T26="2bb","2bb",IF(T26="4bb","4bb",IF(T26=2,0,M24))))</f>
        <v/>
      </c>
      <c r="AD26" s="46" t="str">
        <f>IF(U26="","",IF(U26="3bb","3bb",IF(U26="4bb","4bb",IF(U26=3,0,M25))))</f>
        <v/>
      </c>
      <c r="AE26" s="45"/>
      <c r="AF26" s="47">
        <f>SUM(AB26:AD26)</f>
        <v>0</v>
      </c>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row>
    <row r="27" spans="1:255" ht="79.5" customHeight="1" x14ac:dyDescent="0.55000000000000004">
      <c r="A27" s="415"/>
      <c r="B27" s="415"/>
      <c r="C27" s="421"/>
      <c r="D27" s="421"/>
      <c r="E27" s="1"/>
      <c r="F27" s="67" t="s">
        <v>19</v>
      </c>
      <c r="G27" s="68"/>
      <c r="H27" s="68"/>
      <c r="I27" s="68"/>
      <c r="J27" s="69" t="s">
        <v>20</v>
      </c>
      <c r="K27" s="422"/>
      <c r="L27" s="422"/>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row>
    <row r="28" spans="1:255" s="28" customFormat="1" ht="50.1" customHeight="1" x14ac:dyDescent="0.55000000000000004">
      <c r="A28" s="415"/>
      <c r="B28" s="415"/>
      <c r="C28" s="70" t="s">
        <v>21</v>
      </c>
      <c r="D28" s="1"/>
      <c r="E28" s="1"/>
      <c r="F28" s="71" t="s">
        <v>22</v>
      </c>
      <c r="G28" s="423" t="str">
        <f>'[1]vnos podatkov'!$E$10</f>
        <v>ANJA REGENT</v>
      </c>
      <c r="H28" s="423" t="str">
        <f>'[1]vnos podatkov'!$E$10</f>
        <v>ANJA REGENT</v>
      </c>
      <c r="I28" s="423" t="str">
        <f>'[1]vnos podatkov'!$E$10</f>
        <v>ANJA REGENT</v>
      </c>
      <c r="J28" s="69" t="s">
        <v>20</v>
      </c>
      <c r="K28" s="414"/>
      <c r="L28" s="414"/>
      <c r="M28" s="81"/>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7"/>
      <c r="FI28" s="27"/>
      <c r="FJ28" s="27"/>
      <c r="FK28" s="27"/>
      <c r="FL28" s="27"/>
      <c r="FM28" s="27"/>
      <c r="FN28" s="27"/>
      <c r="FO28" s="27"/>
      <c r="FP28" s="27"/>
      <c r="FQ28" s="27"/>
      <c r="FR28" s="27"/>
      <c r="FS28" s="27"/>
      <c r="FT28" s="27"/>
      <c r="FU28" s="27"/>
      <c r="FV28" s="27"/>
      <c r="FW28" s="27"/>
      <c r="FX28" s="27"/>
      <c r="FY28" s="27"/>
      <c r="FZ28" s="27"/>
      <c r="GA28" s="27"/>
      <c r="GB28" s="27"/>
      <c r="GC28" s="27"/>
      <c r="GD28" s="27"/>
      <c r="GE28" s="27"/>
      <c r="GF28" s="27"/>
      <c r="GG28" s="27"/>
      <c r="GH28" s="27"/>
      <c r="GI28" s="27"/>
      <c r="GJ28" s="27"/>
      <c r="GK28" s="27"/>
      <c r="GL28" s="27"/>
      <c r="GM28" s="27"/>
      <c r="GN28" s="27"/>
      <c r="GO28" s="27"/>
      <c r="GP28" s="27"/>
      <c r="GQ28" s="27"/>
      <c r="GR28" s="27"/>
      <c r="GS28" s="27"/>
      <c r="GT28" s="27"/>
      <c r="GU28" s="27"/>
      <c r="GV28" s="27"/>
      <c r="GW28" s="27"/>
      <c r="GX28" s="27"/>
      <c r="GY28" s="27"/>
      <c r="GZ28" s="27"/>
      <c r="HA28" s="27"/>
      <c r="HB28" s="27"/>
      <c r="HC28" s="27"/>
      <c r="HD28" s="27"/>
      <c r="HE28" s="27"/>
      <c r="HF28" s="27"/>
      <c r="HG28" s="27"/>
      <c r="HH28" s="27"/>
      <c r="HI28" s="27"/>
      <c r="HJ28" s="27"/>
      <c r="HK28" s="27"/>
      <c r="HL28" s="27"/>
      <c r="HM28" s="27"/>
      <c r="HN28" s="27"/>
      <c r="HO28" s="27"/>
      <c r="HP28" s="27"/>
      <c r="HQ28" s="27"/>
      <c r="HR28" s="27"/>
      <c r="HS28" s="27"/>
      <c r="HT28" s="27"/>
      <c r="HU28" s="27"/>
      <c r="HV28" s="27"/>
      <c r="HW28" s="27"/>
      <c r="HX28" s="27"/>
      <c r="HY28" s="27"/>
      <c r="HZ28" s="27"/>
      <c r="IA28" s="27"/>
      <c r="IB28" s="27"/>
      <c r="IC28" s="27"/>
      <c r="ID28" s="27"/>
      <c r="IE28" s="27"/>
      <c r="IF28" s="27"/>
      <c r="IG28" s="27"/>
      <c r="IH28" s="27"/>
      <c r="II28" s="27"/>
      <c r="IJ28" s="27"/>
      <c r="IK28" s="27"/>
      <c r="IL28" s="27"/>
      <c r="IM28" s="27"/>
      <c r="IN28" s="27"/>
      <c r="IO28" s="27"/>
      <c r="IP28" s="27"/>
      <c r="IQ28" s="27"/>
      <c r="IR28" s="27"/>
      <c r="IS28" s="27"/>
      <c r="IT28" s="27"/>
      <c r="IU28" s="27"/>
    </row>
    <row r="29" spans="1:255" ht="50.1" customHeight="1" x14ac:dyDescent="0.55000000000000004">
      <c r="A29" s="415"/>
      <c r="B29" s="415"/>
      <c r="C29" s="73" t="s">
        <v>23</v>
      </c>
      <c r="D29" s="1"/>
      <c r="E29" s="1"/>
      <c r="F29" s="67" t="s">
        <v>63</v>
      </c>
      <c r="G29" s="423"/>
      <c r="H29" s="423"/>
      <c r="I29" s="423"/>
      <c r="J29" s="69" t="s">
        <v>20</v>
      </c>
      <c r="K29" s="414"/>
      <c r="L29" s="414"/>
    </row>
    <row r="30" spans="1:255" x14ac:dyDescent="0.4">
      <c r="A30" s="415"/>
      <c r="B30" s="415"/>
      <c r="C30" s="415"/>
      <c r="D30" s="415"/>
      <c r="E30" s="415"/>
      <c r="F30" s="415"/>
      <c r="G30" s="415"/>
      <c r="H30" s="415"/>
      <c r="I30" s="415"/>
      <c r="J30" s="415"/>
      <c r="K30" s="415"/>
      <c r="L30" s="41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c r="EO30" s="75"/>
      <c r="EP30" s="75"/>
      <c r="EQ30" s="75"/>
      <c r="ER30" s="75"/>
      <c r="ES30" s="75"/>
      <c r="ET30" s="75"/>
      <c r="EU30" s="75"/>
      <c r="EV30" s="75"/>
      <c r="EW30" s="75"/>
      <c r="EX30" s="75"/>
      <c r="EY30" s="75"/>
      <c r="EZ30" s="75"/>
      <c r="FA30" s="75"/>
      <c r="FB30" s="75"/>
      <c r="FC30" s="75"/>
      <c r="FD30" s="75"/>
      <c r="FE30" s="75"/>
      <c r="FF30" s="75"/>
      <c r="FG30" s="75"/>
      <c r="FH30" s="75"/>
      <c r="FI30" s="75"/>
      <c r="FJ30" s="75"/>
      <c r="FK30" s="75"/>
      <c r="FL30" s="75"/>
      <c r="FM30" s="75"/>
      <c r="FN30" s="75"/>
      <c r="FO30" s="75"/>
      <c r="FP30" s="75"/>
      <c r="FQ30" s="75"/>
      <c r="FR30" s="75"/>
      <c r="FS30" s="75"/>
      <c r="FT30" s="75"/>
      <c r="FU30" s="75"/>
      <c r="FV30" s="75"/>
      <c r="FW30" s="75"/>
      <c r="FX30" s="75"/>
      <c r="FY30" s="75"/>
      <c r="FZ30" s="75"/>
      <c r="GA30" s="75"/>
      <c r="GB30" s="75"/>
      <c r="GC30" s="75"/>
      <c r="GD30" s="75"/>
      <c r="GE30" s="75"/>
      <c r="GF30" s="75"/>
      <c r="GG30" s="75"/>
      <c r="GH30" s="75"/>
      <c r="GI30" s="75"/>
      <c r="GJ30" s="75"/>
      <c r="GK30" s="75"/>
      <c r="GL30" s="75"/>
      <c r="GM30" s="75"/>
      <c r="GN30" s="75"/>
      <c r="GO30" s="75"/>
      <c r="GP30" s="75"/>
      <c r="GQ30" s="75"/>
      <c r="GR30" s="75"/>
      <c r="GS30" s="75"/>
      <c r="GT30" s="75"/>
      <c r="GU30" s="75"/>
      <c r="GV30" s="75"/>
      <c r="GW30" s="75"/>
      <c r="GX30" s="75"/>
      <c r="GY30" s="75"/>
      <c r="GZ30" s="75"/>
      <c r="HA30" s="75"/>
      <c r="HB30" s="75"/>
      <c r="HC30" s="75"/>
      <c r="HD30" s="75"/>
      <c r="HE30" s="75"/>
      <c r="HF30" s="75"/>
      <c r="HG30" s="75"/>
      <c r="HH30" s="75"/>
      <c r="HI30" s="75"/>
      <c r="HJ30" s="75"/>
      <c r="HK30" s="75"/>
      <c r="HL30" s="75"/>
      <c r="HM30" s="75"/>
      <c r="HN30" s="75"/>
      <c r="HO30" s="75"/>
      <c r="HP30" s="75"/>
      <c r="HQ30" s="75"/>
      <c r="HR30" s="75"/>
      <c r="HS30" s="75"/>
      <c r="HT30" s="75"/>
      <c r="HU30" s="75"/>
      <c r="HV30" s="75"/>
      <c r="HW30" s="75"/>
      <c r="HX30" s="75"/>
      <c r="HY30" s="75"/>
      <c r="HZ30" s="75"/>
      <c r="IA30" s="75"/>
      <c r="IB30" s="75"/>
      <c r="IC30" s="75"/>
      <c r="ID30" s="75"/>
      <c r="IE30" s="75"/>
      <c r="IF30" s="75"/>
      <c r="IG30" s="75"/>
      <c r="IH30" s="75"/>
      <c r="II30" s="75"/>
      <c r="IJ30" s="75"/>
      <c r="IK30" s="75"/>
      <c r="IL30" s="75"/>
      <c r="IM30" s="75"/>
      <c r="IN30" s="75"/>
      <c r="IO30" s="75"/>
      <c r="IP30" s="75"/>
      <c r="IQ30" s="75"/>
      <c r="IR30" s="75"/>
      <c r="IS30" s="75"/>
      <c r="IT30" s="75"/>
      <c r="IU30" s="75"/>
    </row>
    <row r="31" spans="1:255" s="28" customFormat="1" ht="30.6" x14ac:dyDescent="0.55000000000000004">
      <c r="A31" s="70"/>
      <c r="B31" s="70"/>
      <c r="C31" s="70"/>
      <c r="D31" s="70"/>
      <c r="E31" s="70"/>
      <c r="F31" s="5"/>
      <c r="G31" s="70"/>
      <c r="H31" s="70"/>
      <c r="I31" s="70"/>
      <c r="J31" s="70"/>
      <c r="K31" s="70"/>
      <c r="L31" s="70"/>
      <c r="M31" s="159"/>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c r="HH31" s="27"/>
      <c r="HI31" s="27"/>
      <c r="HJ31" s="27"/>
      <c r="HK31" s="27"/>
      <c r="HL31" s="27"/>
      <c r="HM31" s="27"/>
      <c r="HN31" s="27"/>
      <c r="HO31" s="27"/>
      <c r="HP31" s="27"/>
      <c r="HQ31" s="27"/>
      <c r="HR31" s="27"/>
      <c r="HS31" s="27"/>
      <c r="HT31" s="27"/>
      <c r="HU31" s="27"/>
      <c r="HV31" s="27"/>
      <c r="HW31" s="27"/>
      <c r="HX31" s="27"/>
      <c r="HY31" s="27"/>
      <c r="HZ31" s="27"/>
      <c r="IA31" s="27"/>
      <c r="IB31" s="27"/>
      <c r="IC31" s="27"/>
      <c r="ID31" s="27"/>
      <c r="IE31" s="27"/>
      <c r="IF31" s="27"/>
      <c r="IG31" s="27"/>
      <c r="IH31" s="27"/>
      <c r="II31" s="27"/>
      <c r="IJ31" s="27"/>
      <c r="IK31" s="27"/>
      <c r="IL31" s="27"/>
      <c r="IM31" s="27"/>
      <c r="IN31" s="27"/>
      <c r="IO31" s="27"/>
      <c r="IP31" s="27"/>
      <c r="IQ31" s="27"/>
      <c r="IR31" s="27"/>
      <c r="IS31" s="27"/>
      <c r="IT31" s="27"/>
      <c r="IU31" s="27"/>
    </row>
    <row r="32" spans="1:255" x14ac:dyDescent="0.4">
      <c r="A32" s="6"/>
      <c r="B32" s="78"/>
      <c r="C32" s="78"/>
      <c r="D32" s="78"/>
      <c r="E32" s="78"/>
      <c r="F32" s="78"/>
      <c r="G32" s="78"/>
      <c r="H32" s="78"/>
      <c r="I32" s="78"/>
      <c r="J32" s="78"/>
      <c r="K32" s="78"/>
      <c r="L32" s="78"/>
      <c r="M32" s="159"/>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c r="EO32" s="75"/>
      <c r="EP32" s="75"/>
      <c r="EQ32" s="75"/>
      <c r="ER32" s="75"/>
      <c r="ES32" s="75"/>
      <c r="ET32" s="75"/>
      <c r="EU32" s="75"/>
      <c r="EV32" s="75"/>
      <c r="EW32" s="75"/>
      <c r="EX32" s="75"/>
      <c r="EY32" s="75"/>
      <c r="EZ32" s="75"/>
      <c r="FA32" s="75"/>
      <c r="FB32" s="75"/>
      <c r="FC32" s="75"/>
      <c r="FD32" s="75"/>
      <c r="FE32" s="75"/>
      <c r="FF32" s="75"/>
      <c r="FG32" s="75"/>
      <c r="FH32" s="75"/>
      <c r="FI32" s="75"/>
      <c r="FJ32" s="75"/>
      <c r="FK32" s="75"/>
      <c r="FL32" s="75"/>
      <c r="FM32" s="75"/>
      <c r="FN32" s="75"/>
      <c r="FO32" s="75"/>
      <c r="FP32" s="75"/>
      <c r="FQ32" s="75"/>
      <c r="FR32" s="75"/>
      <c r="FS32" s="75"/>
      <c r="FT32" s="75"/>
      <c r="FU32" s="75"/>
      <c r="FV32" s="75"/>
      <c r="FW32" s="75"/>
      <c r="FX32" s="75"/>
      <c r="FY32" s="75"/>
      <c r="FZ32" s="75"/>
      <c r="GA32" s="75"/>
      <c r="GB32" s="75"/>
      <c r="GC32" s="75"/>
      <c r="GD32" s="75"/>
      <c r="GE32" s="75"/>
      <c r="GF32" s="75"/>
      <c r="GG32" s="75"/>
      <c r="GH32" s="75"/>
      <c r="GI32" s="75"/>
      <c r="GJ32" s="75"/>
      <c r="GK32" s="75"/>
      <c r="GL32" s="75"/>
      <c r="GM32" s="75"/>
      <c r="GN32" s="75"/>
      <c r="GO32" s="75"/>
      <c r="GP32" s="75"/>
      <c r="GQ32" s="75"/>
      <c r="GR32" s="75"/>
      <c r="GS32" s="75"/>
      <c r="GT32" s="75"/>
      <c r="GU32" s="75"/>
      <c r="GV32" s="75"/>
      <c r="GW32" s="75"/>
      <c r="GX32" s="75"/>
      <c r="GY32" s="75"/>
      <c r="GZ32" s="75"/>
      <c r="HA32" s="75"/>
      <c r="HB32" s="75"/>
      <c r="HC32" s="75"/>
      <c r="HD32" s="75"/>
      <c r="HE32" s="75"/>
      <c r="HF32" s="75"/>
      <c r="HG32" s="75"/>
      <c r="HH32" s="75"/>
      <c r="HI32" s="75"/>
      <c r="HJ32" s="75"/>
      <c r="HK32" s="75"/>
      <c r="HL32" s="75"/>
      <c r="HM32" s="75"/>
      <c r="HN32" s="75"/>
      <c r="HO32" s="75"/>
      <c r="HP32" s="75"/>
      <c r="HQ32" s="75"/>
      <c r="HR32" s="75"/>
      <c r="HS32" s="75"/>
      <c r="HT32" s="75"/>
      <c r="HU32" s="75"/>
      <c r="HV32" s="75"/>
      <c r="HW32" s="75"/>
      <c r="HX32" s="75"/>
      <c r="HY32" s="75"/>
      <c r="HZ32" s="75"/>
      <c r="IA32" s="75"/>
      <c r="IB32" s="75"/>
      <c r="IC32" s="75"/>
      <c r="ID32" s="75"/>
      <c r="IE32" s="75"/>
      <c r="IF32" s="75"/>
      <c r="IG32" s="75"/>
      <c r="IH32" s="75"/>
      <c r="II32" s="75"/>
      <c r="IJ32" s="75"/>
      <c r="IK32" s="75"/>
      <c r="IL32" s="75"/>
      <c r="IM32" s="75"/>
      <c r="IN32" s="75"/>
      <c r="IO32" s="75"/>
      <c r="IP32" s="75"/>
      <c r="IQ32" s="75"/>
      <c r="IR32" s="75"/>
      <c r="IS32" s="75"/>
      <c r="IT32" s="75"/>
      <c r="IU32" s="75"/>
    </row>
    <row r="33" spans="10:255" x14ac:dyDescent="0.4">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row>
    <row r="34" spans="10:255" x14ac:dyDescent="0.4">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row>
    <row r="35" spans="10:255" ht="30" x14ac:dyDescent="0.5">
      <c r="J35" s="82"/>
      <c r="K35" s="82"/>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row>
    <row r="36" spans="10:255" ht="30" x14ac:dyDescent="0.5">
      <c r="J36" s="82"/>
      <c r="K36" s="82"/>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row>
    <row r="37" spans="10:255" ht="30" x14ac:dyDescent="0.5">
      <c r="J37" s="82"/>
      <c r="K37" s="82"/>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row>
    <row r="38" spans="10:255" ht="30" x14ac:dyDescent="0.5">
      <c r="J38" s="82"/>
      <c r="K38" s="82"/>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row>
    <row r="39" spans="10:255" ht="30" x14ac:dyDescent="0.5">
      <c r="J39" s="82"/>
      <c r="K39" s="82"/>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row>
    <row r="40" spans="10:255" ht="30" x14ac:dyDescent="0.5">
      <c r="J40" s="82"/>
      <c r="K40" s="82"/>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row>
    <row r="41" spans="10:255" ht="30" x14ac:dyDescent="0.5">
      <c r="J41" s="82"/>
      <c r="K41" s="82"/>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row>
    <row r="42" spans="10:255" ht="30" x14ac:dyDescent="0.5">
      <c r="J42" s="82"/>
      <c r="K42" s="82"/>
      <c r="N42" s="83"/>
      <c r="O42" s="83"/>
      <c r="P42" s="83"/>
      <c r="Q42" s="83"/>
      <c r="R42" s="83"/>
      <c r="S42" s="83"/>
      <c r="T42" s="83"/>
    </row>
    <row r="43" spans="10:255" ht="30" x14ac:dyDescent="0.5">
      <c r="J43" s="82"/>
      <c r="K43" s="82"/>
      <c r="N43" s="83"/>
      <c r="O43" s="83"/>
      <c r="P43" s="83"/>
      <c r="Q43" s="83"/>
      <c r="R43" s="83"/>
      <c r="S43" s="83"/>
      <c r="T43" s="83"/>
    </row>
    <row r="44" spans="10:255" ht="30" x14ac:dyDescent="0.5">
      <c r="J44" s="82"/>
      <c r="K44" s="82"/>
      <c r="N44" s="83"/>
      <c r="O44" s="83"/>
      <c r="P44" s="83"/>
      <c r="Q44" s="83"/>
      <c r="R44" s="83"/>
      <c r="S44" s="83"/>
      <c r="T44" s="83"/>
    </row>
    <row r="45" spans="10:255" ht="30" x14ac:dyDescent="0.5">
      <c r="J45" s="82"/>
      <c r="K45" s="82"/>
      <c r="N45" s="83"/>
      <c r="O45" s="83"/>
      <c r="P45" s="83"/>
      <c r="Q45" s="83"/>
      <c r="R45" s="83"/>
      <c r="S45" s="83"/>
      <c r="T45" s="83"/>
    </row>
    <row r="46" spans="10:255" ht="30" x14ac:dyDescent="0.5">
      <c r="J46" s="82"/>
      <c r="K46" s="82"/>
      <c r="N46" s="83"/>
      <c r="O46" s="83"/>
      <c r="P46" s="83"/>
      <c r="Q46" s="83"/>
      <c r="R46" s="83"/>
      <c r="S46" s="83"/>
      <c r="T46" s="83"/>
    </row>
    <row r="47" spans="10:255" ht="30" x14ac:dyDescent="0.5">
      <c r="J47" s="82"/>
      <c r="K47" s="82"/>
      <c r="N47" s="83"/>
      <c r="O47" s="83"/>
      <c r="P47" s="83"/>
      <c r="Q47" s="83"/>
      <c r="R47" s="83"/>
      <c r="S47" s="83"/>
      <c r="T47" s="83"/>
    </row>
    <row r="48" spans="10:255" ht="30" x14ac:dyDescent="0.5">
      <c r="J48" s="82"/>
      <c r="K48" s="82"/>
      <c r="N48" s="83"/>
      <c r="O48" s="83"/>
      <c r="P48" s="83"/>
      <c r="Q48" s="83"/>
      <c r="R48" s="83"/>
      <c r="S48" s="83"/>
      <c r="T48" s="83"/>
    </row>
    <row r="49" spans="10:20" ht="30" x14ac:dyDescent="0.5">
      <c r="J49" s="82"/>
      <c r="K49" s="82"/>
      <c r="N49" s="83"/>
      <c r="O49" s="83"/>
      <c r="P49" s="83"/>
      <c r="Q49" s="83"/>
      <c r="R49" s="83"/>
      <c r="S49" s="83"/>
      <c r="T49" s="83"/>
    </row>
    <row r="50" spans="10:20" ht="30" x14ac:dyDescent="0.5">
      <c r="J50" s="82"/>
      <c r="K50" s="82"/>
      <c r="N50" s="83"/>
      <c r="O50" s="83"/>
      <c r="P50" s="83"/>
      <c r="Q50" s="83"/>
      <c r="R50" s="83"/>
      <c r="S50" s="83"/>
      <c r="T50" s="83"/>
    </row>
    <row r="51" spans="10:20" ht="30" x14ac:dyDescent="0.5">
      <c r="J51" s="82"/>
      <c r="K51" s="82"/>
      <c r="N51" s="83"/>
      <c r="O51" s="83"/>
      <c r="P51" s="83"/>
      <c r="Q51" s="83"/>
      <c r="R51" s="83"/>
      <c r="S51" s="83"/>
      <c r="T51" s="83"/>
    </row>
    <row r="52" spans="10:20" ht="30" x14ac:dyDescent="0.5">
      <c r="J52" s="82"/>
      <c r="K52" s="82"/>
      <c r="N52" s="83"/>
      <c r="O52" s="83"/>
      <c r="P52" s="83"/>
      <c r="Q52" s="83"/>
      <c r="R52" s="83"/>
      <c r="S52" s="83"/>
      <c r="T52" s="83"/>
    </row>
    <row r="53" spans="10:20" ht="30" x14ac:dyDescent="0.5">
      <c r="J53" s="82"/>
      <c r="K53" s="82"/>
      <c r="N53" s="83"/>
      <c r="O53" s="83"/>
      <c r="P53" s="83"/>
      <c r="Q53" s="83"/>
      <c r="R53" s="83"/>
      <c r="S53" s="83"/>
      <c r="T53" s="83"/>
    </row>
    <row r="54" spans="10:20" ht="30" x14ac:dyDescent="0.5">
      <c r="J54" s="82"/>
      <c r="K54" s="82"/>
      <c r="N54" s="83"/>
      <c r="O54" s="83"/>
      <c r="P54" s="83"/>
      <c r="Q54" s="83"/>
      <c r="R54" s="83"/>
      <c r="S54" s="83"/>
      <c r="T54" s="83"/>
    </row>
    <row r="55" spans="10:20" ht="30" x14ac:dyDescent="0.5">
      <c r="J55" s="82"/>
      <c r="K55" s="82"/>
      <c r="N55" s="83"/>
      <c r="O55" s="83"/>
      <c r="P55" s="83"/>
      <c r="Q55" s="83"/>
      <c r="R55" s="83"/>
      <c r="S55" s="83"/>
      <c r="T55" s="83"/>
    </row>
    <row r="56" spans="10:20" ht="30" x14ac:dyDescent="0.5">
      <c r="J56" s="82"/>
      <c r="K56" s="82"/>
      <c r="N56" s="83"/>
      <c r="O56" s="83"/>
      <c r="P56" s="83"/>
      <c r="Q56" s="83"/>
      <c r="R56" s="83"/>
      <c r="S56" s="83"/>
      <c r="T56" s="83"/>
    </row>
    <row r="57" spans="10:20" ht="30" x14ac:dyDescent="0.5">
      <c r="J57" s="82"/>
      <c r="K57" s="82"/>
      <c r="N57" s="83"/>
      <c r="O57" s="83"/>
      <c r="P57" s="83"/>
      <c r="Q57" s="83"/>
      <c r="R57" s="83"/>
      <c r="S57" s="83"/>
      <c r="T57" s="83"/>
    </row>
    <row r="58" spans="10:20" ht="30" x14ac:dyDescent="0.5">
      <c r="J58" s="82"/>
      <c r="K58" s="82"/>
      <c r="N58" s="83"/>
      <c r="O58" s="83"/>
      <c r="P58" s="83"/>
      <c r="Q58" s="83"/>
      <c r="R58" s="83"/>
      <c r="S58" s="83"/>
      <c r="T58" s="83"/>
    </row>
    <row r="59" spans="10:20" ht="30" x14ac:dyDescent="0.5">
      <c r="J59" s="82"/>
      <c r="K59" s="82"/>
      <c r="N59" s="83"/>
      <c r="O59" s="83"/>
      <c r="P59" s="83"/>
      <c r="Q59" s="83"/>
      <c r="R59" s="83"/>
      <c r="S59" s="83"/>
      <c r="T59" s="83"/>
    </row>
    <row r="60" spans="10:20" ht="30" x14ac:dyDescent="0.5">
      <c r="J60" s="82"/>
      <c r="K60" s="82"/>
      <c r="N60" s="83"/>
      <c r="O60" s="83"/>
      <c r="P60" s="83"/>
      <c r="Q60" s="83"/>
      <c r="R60" s="83"/>
      <c r="S60" s="83"/>
      <c r="T60" s="83"/>
    </row>
    <row r="61" spans="10:20" ht="30" x14ac:dyDescent="0.5">
      <c r="J61" s="82"/>
      <c r="K61" s="82"/>
      <c r="N61" s="83"/>
      <c r="O61" s="83"/>
      <c r="P61" s="83"/>
      <c r="Q61" s="83"/>
      <c r="R61" s="83"/>
      <c r="S61" s="83"/>
      <c r="T61" s="83"/>
    </row>
    <row r="62" spans="10:20" ht="30" x14ac:dyDescent="0.5">
      <c r="J62" s="82"/>
      <c r="K62" s="82"/>
      <c r="N62" s="83"/>
      <c r="O62" s="83"/>
      <c r="P62" s="83"/>
      <c r="Q62" s="83"/>
      <c r="R62" s="83"/>
      <c r="S62" s="83"/>
      <c r="T62" s="83"/>
    </row>
    <row r="63" spans="10:20" ht="30" x14ac:dyDescent="0.5">
      <c r="J63" s="82"/>
      <c r="K63" s="82"/>
      <c r="N63" s="83"/>
      <c r="O63" s="83"/>
      <c r="P63" s="83"/>
      <c r="Q63" s="83"/>
      <c r="R63" s="83"/>
      <c r="S63" s="83"/>
      <c r="T63" s="83"/>
    </row>
    <row r="64" spans="10:20" ht="30" x14ac:dyDescent="0.5">
      <c r="J64" s="82"/>
      <c r="K64" s="82"/>
      <c r="N64" s="83"/>
      <c r="O64" s="83"/>
      <c r="P64" s="83"/>
      <c r="Q64" s="83"/>
      <c r="R64" s="83"/>
      <c r="S64" s="83"/>
      <c r="T64" s="83"/>
    </row>
    <row r="65" spans="10:20" ht="30" x14ac:dyDescent="0.5">
      <c r="J65" s="82"/>
      <c r="K65" s="82"/>
      <c r="N65" s="83"/>
      <c r="O65" s="83"/>
      <c r="P65" s="83"/>
      <c r="Q65" s="83"/>
      <c r="R65" s="83"/>
      <c r="S65" s="83"/>
      <c r="T65" s="83"/>
    </row>
    <row r="66" spans="10:20" ht="30" x14ac:dyDescent="0.5">
      <c r="J66" s="82"/>
      <c r="K66" s="82"/>
      <c r="N66" s="83"/>
      <c r="O66" s="83"/>
      <c r="P66" s="83"/>
      <c r="Q66" s="83"/>
      <c r="R66" s="83"/>
      <c r="S66" s="83"/>
      <c r="T66" s="83"/>
    </row>
    <row r="67" spans="10:20" ht="30" x14ac:dyDescent="0.5">
      <c r="J67" s="82"/>
      <c r="K67" s="82"/>
      <c r="N67" s="83"/>
      <c r="O67" s="83"/>
      <c r="P67" s="83"/>
      <c r="Q67" s="83"/>
      <c r="R67" s="83"/>
      <c r="S67" s="83"/>
      <c r="T67" s="83"/>
    </row>
    <row r="68" spans="10:20" ht="30" x14ac:dyDescent="0.5">
      <c r="J68" s="82"/>
      <c r="K68" s="82"/>
      <c r="N68" s="83"/>
      <c r="O68" s="83"/>
      <c r="P68" s="83"/>
      <c r="Q68" s="83"/>
      <c r="R68" s="83"/>
      <c r="S68" s="83"/>
      <c r="T68" s="83"/>
    </row>
    <row r="69" spans="10:20" ht="30" x14ac:dyDescent="0.5">
      <c r="J69" s="82"/>
      <c r="K69" s="82"/>
      <c r="N69" s="83"/>
      <c r="O69" s="83"/>
      <c r="P69" s="83"/>
      <c r="Q69" s="83"/>
      <c r="R69" s="83"/>
      <c r="S69" s="83"/>
      <c r="T69" s="83"/>
    </row>
    <row r="70" spans="10:20" ht="30" x14ac:dyDescent="0.5">
      <c r="J70" s="82"/>
      <c r="K70" s="82"/>
      <c r="N70" s="83"/>
      <c r="O70" s="83"/>
      <c r="P70" s="83"/>
      <c r="Q70" s="83"/>
      <c r="R70" s="83"/>
      <c r="S70" s="83"/>
      <c r="T70" s="83"/>
    </row>
    <row r="71" spans="10:20" ht="30" x14ac:dyDescent="0.5">
      <c r="J71" s="82"/>
      <c r="K71" s="82"/>
      <c r="N71" s="83"/>
      <c r="O71" s="83"/>
      <c r="P71" s="83"/>
      <c r="Q71" s="83"/>
      <c r="R71" s="83"/>
      <c r="S71" s="83"/>
      <c r="T71" s="83"/>
    </row>
    <row r="72" spans="10:20" ht="30" x14ac:dyDescent="0.5">
      <c r="J72" s="82"/>
      <c r="K72" s="82"/>
      <c r="N72" s="83"/>
      <c r="O72" s="83"/>
      <c r="P72" s="83"/>
      <c r="Q72" s="83"/>
      <c r="R72" s="83"/>
      <c r="S72" s="83"/>
      <c r="T72" s="83"/>
    </row>
    <row r="73" spans="10:20" ht="30" x14ac:dyDescent="0.5">
      <c r="J73" s="82"/>
      <c r="K73" s="82"/>
      <c r="N73" s="83"/>
      <c r="O73" s="83"/>
      <c r="P73" s="83"/>
      <c r="Q73" s="83"/>
      <c r="R73" s="83"/>
      <c r="S73" s="83"/>
      <c r="T73" s="83"/>
    </row>
    <row r="74" spans="10:20" ht="30" x14ac:dyDescent="0.5">
      <c r="J74" s="82"/>
      <c r="K74" s="82"/>
      <c r="N74" s="83"/>
      <c r="O74" s="83"/>
      <c r="P74" s="83"/>
      <c r="Q74" s="83"/>
      <c r="R74" s="83"/>
      <c r="S74" s="83"/>
      <c r="T74" s="83"/>
    </row>
    <row r="75" spans="10:20" ht="30" x14ac:dyDescent="0.5">
      <c r="J75" s="82"/>
      <c r="K75" s="82"/>
      <c r="N75" s="83"/>
      <c r="O75" s="83"/>
      <c r="P75" s="83"/>
      <c r="Q75" s="83"/>
      <c r="R75" s="83"/>
      <c r="S75" s="83"/>
      <c r="T75" s="83"/>
    </row>
    <row r="76" spans="10:20" ht="30" x14ac:dyDescent="0.5">
      <c r="J76" s="82"/>
      <c r="K76" s="82"/>
      <c r="N76" s="83"/>
      <c r="O76" s="83"/>
      <c r="P76" s="83"/>
      <c r="Q76" s="83"/>
      <c r="R76" s="83"/>
      <c r="S76" s="83"/>
      <c r="T76" s="83"/>
    </row>
    <row r="77" spans="10:20" ht="30" x14ac:dyDescent="0.5">
      <c r="J77" s="82"/>
      <c r="K77" s="82"/>
      <c r="N77" s="83"/>
      <c r="O77" s="83"/>
      <c r="P77" s="83"/>
      <c r="Q77" s="83"/>
      <c r="R77" s="83"/>
      <c r="S77" s="83"/>
      <c r="T77" s="83"/>
    </row>
    <row r="78" spans="10:20" ht="30" x14ac:dyDescent="0.5">
      <c r="J78" s="82"/>
      <c r="K78" s="82"/>
      <c r="N78" s="83"/>
      <c r="O78" s="83"/>
      <c r="P78" s="83"/>
      <c r="Q78" s="83"/>
      <c r="R78" s="83"/>
      <c r="S78" s="83"/>
      <c r="T78" s="83"/>
    </row>
    <row r="79" spans="10:20" ht="30" x14ac:dyDescent="0.5">
      <c r="J79" s="82"/>
      <c r="K79" s="82"/>
      <c r="N79" s="83"/>
      <c r="O79" s="83"/>
      <c r="P79" s="83"/>
      <c r="Q79" s="83"/>
      <c r="R79" s="83"/>
      <c r="S79" s="83"/>
      <c r="T79" s="83"/>
    </row>
    <row r="80" spans="10:20" ht="30" x14ac:dyDescent="0.5">
      <c r="J80" s="82"/>
      <c r="K80" s="82"/>
      <c r="N80" s="83"/>
      <c r="O80" s="83"/>
      <c r="P80" s="83"/>
      <c r="Q80" s="83"/>
      <c r="R80" s="83"/>
      <c r="S80" s="83"/>
      <c r="T80" s="83"/>
    </row>
    <row r="81" spans="10:20" ht="30" x14ac:dyDescent="0.5">
      <c r="J81" s="82"/>
      <c r="K81" s="82"/>
      <c r="N81" s="83"/>
      <c r="O81" s="83"/>
      <c r="P81" s="83"/>
      <c r="Q81" s="83"/>
      <c r="R81" s="83"/>
      <c r="S81" s="83"/>
      <c r="T81" s="83"/>
    </row>
    <row r="82" spans="10:20" ht="30" x14ac:dyDescent="0.5">
      <c r="J82" s="82"/>
      <c r="K82" s="82"/>
      <c r="N82" s="83"/>
      <c r="O82" s="83"/>
      <c r="P82" s="83"/>
      <c r="Q82" s="83"/>
      <c r="R82" s="83"/>
      <c r="S82" s="83"/>
      <c r="T82" s="83"/>
    </row>
    <row r="83" spans="10:20" ht="30" x14ac:dyDescent="0.5">
      <c r="J83" s="82"/>
      <c r="K83" s="85"/>
      <c r="N83" s="83"/>
      <c r="O83" s="83"/>
      <c r="P83" s="83"/>
      <c r="Q83" s="83"/>
      <c r="R83" s="83"/>
      <c r="S83" s="83"/>
      <c r="T83" s="83"/>
    </row>
    <row r="84" spans="10:20" ht="30" x14ac:dyDescent="0.5">
      <c r="J84" s="82"/>
      <c r="K84" s="82"/>
      <c r="N84" s="83"/>
      <c r="O84" s="83"/>
      <c r="P84" s="83"/>
      <c r="Q84" s="83"/>
      <c r="R84" s="83"/>
      <c r="S84" s="83"/>
      <c r="T84" s="83"/>
    </row>
    <row r="85" spans="10:20" ht="30" x14ac:dyDescent="0.5">
      <c r="J85" s="82"/>
      <c r="K85" s="82"/>
      <c r="N85" s="83"/>
      <c r="O85" s="83"/>
      <c r="P85" s="83"/>
      <c r="Q85" s="83"/>
      <c r="R85" s="83"/>
      <c r="S85" s="83"/>
      <c r="T85" s="83"/>
    </row>
    <row r="86" spans="10:20" ht="30" x14ac:dyDescent="0.5">
      <c r="J86" s="82"/>
      <c r="K86" s="82"/>
      <c r="N86" s="83"/>
      <c r="O86" s="83"/>
      <c r="P86" s="83"/>
      <c r="Q86" s="83"/>
      <c r="R86" s="83"/>
      <c r="S86" s="83"/>
      <c r="T86" s="83"/>
    </row>
    <row r="87" spans="10:20" ht="30" x14ac:dyDescent="0.5">
      <c r="J87" s="82"/>
      <c r="K87" s="82"/>
      <c r="N87" s="83"/>
      <c r="O87" s="83"/>
      <c r="P87" s="83"/>
      <c r="Q87" s="83"/>
      <c r="R87" s="83"/>
      <c r="S87" s="83"/>
      <c r="T87" s="83"/>
    </row>
    <row r="88" spans="10:20" ht="30" x14ac:dyDescent="0.5">
      <c r="J88" s="82"/>
      <c r="K88" s="82"/>
      <c r="N88" s="83"/>
      <c r="O88" s="83"/>
      <c r="P88" s="83"/>
      <c r="Q88" s="83"/>
      <c r="R88" s="83"/>
      <c r="S88" s="83"/>
      <c r="T88" s="83"/>
    </row>
    <row r="89" spans="10:20" ht="30" x14ac:dyDescent="0.5">
      <c r="J89" s="82"/>
      <c r="K89" s="82"/>
      <c r="N89" s="83"/>
      <c r="O89" s="83"/>
      <c r="P89" s="83"/>
      <c r="Q89" s="83"/>
      <c r="R89" s="83"/>
      <c r="S89" s="83"/>
      <c r="T89" s="83"/>
    </row>
    <row r="90" spans="10:20" ht="30" x14ac:dyDescent="0.5">
      <c r="J90" s="82"/>
      <c r="K90" s="82"/>
      <c r="N90" s="83"/>
      <c r="O90" s="83"/>
      <c r="P90" s="83"/>
      <c r="Q90" s="83"/>
      <c r="R90" s="83"/>
      <c r="S90" s="83"/>
      <c r="T90" s="83"/>
    </row>
    <row r="91" spans="10:20" ht="30" x14ac:dyDescent="0.5">
      <c r="J91" s="82"/>
      <c r="K91" s="82"/>
      <c r="N91" s="83"/>
      <c r="O91" s="83"/>
      <c r="P91" s="83"/>
      <c r="Q91" s="83"/>
      <c r="R91" s="83"/>
      <c r="S91" s="83"/>
      <c r="T91" s="83"/>
    </row>
    <row r="92" spans="10:20" ht="30" x14ac:dyDescent="0.5">
      <c r="J92" s="82"/>
      <c r="K92" s="82"/>
      <c r="N92" s="83"/>
      <c r="O92" s="83"/>
      <c r="P92" s="83"/>
      <c r="Q92" s="83"/>
      <c r="R92" s="83"/>
      <c r="S92" s="83"/>
      <c r="T92" s="83"/>
    </row>
    <row r="93" spans="10:20" ht="30" x14ac:dyDescent="0.5">
      <c r="J93" s="82"/>
      <c r="K93" s="82"/>
      <c r="N93" s="83"/>
      <c r="O93" s="83"/>
      <c r="P93" s="83"/>
      <c r="Q93" s="83"/>
      <c r="R93" s="83"/>
      <c r="S93" s="83"/>
      <c r="T93" s="83"/>
    </row>
    <row r="94" spans="10:20" ht="30" x14ac:dyDescent="0.5">
      <c r="J94" s="82"/>
      <c r="K94" s="82"/>
      <c r="N94" s="83"/>
      <c r="O94" s="83"/>
      <c r="P94" s="83"/>
      <c r="Q94" s="83"/>
      <c r="R94" s="83"/>
      <c r="S94" s="83"/>
      <c r="T94" s="83"/>
    </row>
    <row r="95" spans="10:20" ht="30" x14ac:dyDescent="0.5">
      <c r="J95" s="82"/>
      <c r="K95" s="82"/>
      <c r="N95" s="83"/>
      <c r="O95" s="83"/>
      <c r="P95" s="83"/>
      <c r="Q95" s="83"/>
      <c r="R95" s="83"/>
      <c r="S95" s="83"/>
      <c r="T95" s="83"/>
    </row>
    <row r="96" spans="10:20" ht="30" x14ac:dyDescent="0.5">
      <c r="J96" s="82"/>
      <c r="K96" s="82"/>
      <c r="N96" s="83"/>
      <c r="O96" s="83"/>
      <c r="P96" s="83"/>
      <c r="Q96" s="83"/>
      <c r="R96" s="83"/>
      <c r="S96" s="83"/>
      <c r="T96" s="83"/>
    </row>
    <row r="97" spans="10:20" ht="30" x14ac:dyDescent="0.5">
      <c r="J97" s="82"/>
      <c r="K97" s="82"/>
      <c r="N97" s="83"/>
      <c r="O97" s="83"/>
      <c r="P97" s="83"/>
      <c r="Q97" s="83"/>
      <c r="R97" s="83"/>
      <c r="S97" s="83"/>
      <c r="T97" s="83"/>
    </row>
    <row r="98" spans="10:20" ht="30" x14ac:dyDescent="0.5">
      <c r="J98" s="82"/>
      <c r="K98" s="82"/>
      <c r="N98" s="83"/>
      <c r="O98" s="83"/>
      <c r="P98" s="83"/>
      <c r="Q98" s="83"/>
      <c r="R98" s="83"/>
      <c r="S98" s="83"/>
      <c r="T98" s="83"/>
    </row>
    <row r="99" spans="10:20" ht="30" x14ac:dyDescent="0.5">
      <c r="J99" s="82"/>
      <c r="K99" s="82"/>
      <c r="N99" s="83"/>
      <c r="O99" s="83"/>
      <c r="P99" s="83"/>
      <c r="Q99" s="83"/>
      <c r="R99" s="83"/>
      <c r="S99" s="83"/>
      <c r="T99" s="83"/>
    </row>
    <row r="100" spans="10:20" ht="30" x14ac:dyDescent="0.5">
      <c r="J100" s="82"/>
      <c r="K100" s="82"/>
      <c r="N100" s="83"/>
      <c r="O100" s="83"/>
      <c r="P100" s="83"/>
      <c r="Q100" s="83"/>
      <c r="R100" s="83"/>
      <c r="S100" s="83"/>
      <c r="T100" s="83"/>
    </row>
    <row r="101" spans="10:20" ht="30" x14ac:dyDescent="0.5">
      <c r="J101" s="82"/>
      <c r="K101" s="82"/>
      <c r="N101" s="83"/>
      <c r="O101" s="83"/>
      <c r="P101" s="83"/>
      <c r="Q101" s="83"/>
      <c r="R101" s="83"/>
      <c r="S101" s="83"/>
      <c r="T101" s="83"/>
    </row>
    <row r="102" spans="10:20" ht="30" x14ac:dyDescent="0.5">
      <c r="J102" s="82"/>
      <c r="K102" s="82"/>
      <c r="N102" s="83"/>
      <c r="O102" s="83"/>
      <c r="P102" s="83"/>
      <c r="Q102" s="83"/>
      <c r="R102" s="83"/>
      <c r="S102" s="83"/>
      <c r="T102" s="83"/>
    </row>
    <row r="103" spans="10:20" ht="30" x14ac:dyDescent="0.5">
      <c r="J103" s="82"/>
      <c r="K103" s="82"/>
      <c r="N103" s="83"/>
      <c r="O103" s="83"/>
      <c r="P103" s="83"/>
      <c r="Q103" s="83"/>
      <c r="R103" s="83"/>
      <c r="S103" s="83"/>
      <c r="T103" s="83"/>
    </row>
    <row r="104" spans="10:20" ht="30" x14ac:dyDescent="0.5">
      <c r="J104" s="82"/>
      <c r="K104" s="82"/>
      <c r="N104" s="83"/>
      <c r="O104" s="83"/>
      <c r="P104" s="83"/>
      <c r="Q104" s="83"/>
      <c r="R104" s="83"/>
      <c r="S104" s="83"/>
      <c r="T104" s="83"/>
    </row>
    <row r="105" spans="10:20" ht="30" x14ac:dyDescent="0.5">
      <c r="J105" s="82"/>
      <c r="K105" s="82"/>
      <c r="N105" s="83"/>
      <c r="O105" s="83"/>
      <c r="P105" s="83"/>
      <c r="Q105" s="83"/>
      <c r="R105" s="83"/>
      <c r="S105" s="83"/>
      <c r="T105" s="83"/>
    </row>
    <row r="106" spans="10:20" ht="30" x14ac:dyDescent="0.5">
      <c r="J106" s="82"/>
      <c r="K106" s="82"/>
      <c r="N106" s="83"/>
      <c r="O106" s="83"/>
      <c r="P106" s="83"/>
      <c r="Q106" s="83"/>
      <c r="R106" s="83"/>
      <c r="S106" s="83"/>
      <c r="T106" s="83"/>
    </row>
    <row r="107" spans="10:20" ht="30" x14ac:dyDescent="0.5">
      <c r="J107" s="82"/>
      <c r="K107" s="82"/>
      <c r="N107" s="83"/>
      <c r="O107" s="83"/>
      <c r="P107" s="83"/>
      <c r="Q107" s="83"/>
      <c r="R107" s="83"/>
      <c r="S107" s="83"/>
      <c r="T107" s="83"/>
    </row>
    <row r="108" spans="10:20" ht="30" x14ac:dyDescent="0.5">
      <c r="J108" s="82"/>
      <c r="K108" s="82"/>
      <c r="N108" s="83"/>
      <c r="O108" s="83"/>
      <c r="P108" s="83"/>
      <c r="Q108" s="83"/>
      <c r="R108" s="83"/>
      <c r="S108" s="83"/>
      <c r="T108" s="83"/>
    </row>
    <row r="109" spans="10:20" ht="30" x14ac:dyDescent="0.5">
      <c r="J109" s="82"/>
      <c r="K109" s="82"/>
      <c r="N109" s="83"/>
      <c r="O109" s="83"/>
      <c r="P109" s="83"/>
      <c r="Q109" s="83"/>
      <c r="R109" s="83"/>
      <c r="S109" s="83"/>
      <c r="T109" s="83"/>
    </row>
    <row r="110" spans="10:20" ht="30" x14ac:dyDescent="0.5">
      <c r="J110" s="82"/>
      <c r="K110" s="82"/>
      <c r="N110" s="83"/>
      <c r="O110" s="83"/>
      <c r="P110" s="83"/>
      <c r="Q110" s="83"/>
      <c r="R110" s="83"/>
      <c r="S110" s="83"/>
      <c r="T110" s="83"/>
    </row>
    <row r="111" spans="10:20" ht="30" x14ac:dyDescent="0.5">
      <c r="J111" s="82"/>
      <c r="K111" s="82"/>
      <c r="N111" s="83"/>
      <c r="O111" s="83"/>
      <c r="P111" s="83"/>
      <c r="Q111" s="83"/>
      <c r="R111" s="83"/>
      <c r="S111" s="83"/>
      <c r="T111" s="83"/>
    </row>
    <row r="112" spans="10:20" ht="30" x14ac:dyDescent="0.5">
      <c r="J112" s="82"/>
      <c r="K112" s="82"/>
      <c r="N112" s="83"/>
      <c r="O112" s="83"/>
      <c r="P112" s="83"/>
      <c r="Q112" s="83"/>
      <c r="R112" s="83"/>
      <c r="S112" s="83"/>
      <c r="T112" s="83"/>
    </row>
    <row r="113" spans="10:20" ht="30" x14ac:dyDescent="0.5">
      <c r="J113" s="82"/>
      <c r="K113" s="82"/>
      <c r="N113" s="83"/>
      <c r="O113" s="83"/>
      <c r="P113" s="83"/>
      <c r="Q113" s="83"/>
      <c r="R113" s="83"/>
      <c r="S113" s="83"/>
      <c r="T113" s="83"/>
    </row>
    <row r="114" spans="10:20" ht="30" x14ac:dyDescent="0.5">
      <c r="J114" s="82"/>
      <c r="K114" s="82"/>
      <c r="N114" s="83"/>
      <c r="O114" s="83"/>
      <c r="P114" s="83"/>
      <c r="Q114" s="83"/>
      <c r="R114" s="83"/>
      <c r="S114" s="83"/>
      <c r="T114" s="83"/>
    </row>
    <row r="115" spans="10:20" ht="30" x14ac:dyDescent="0.5">
      <c r="J115" s="82"/>
      <c r="K115" s="82"/>
      <c r="N115" s="83"/>
      <c r="O115" s="83"/>
      <c r="P115" s="83"/>
      <c r="Q115" s="83"/>
      <c r="R115" s="83"/>
      <c r="S115" s="83"/>
      <c r="T115" s="83"/>
    </row>
    <row r="116" spans="10:20" ht="30" x14ac:dyDescent="0.5">
      <c r="J116" s="82"/>
      <c r="K116" s="82"/>
      <c r="N116" s="83"/>
      <c r="O116" s="83"/>
      <c r="P116" s="83"/>
      <c r="Q116" s="83"/>
      <c r="R116" s="83"/>
      <c r="S116" s="83"/>
      <c r="T116" s="83"/>
    </row>
    <row r="117" spans="10:20" ht="30" x14ac:dyDescent="0.5">
      <c r="J117" s="82"/>
      <c r="K117" s="82"/>
      <c r="N117" s="83"/>
      <c r="O117" s="83"/>
      <c r="P117" s="83"/>
      <c r="Q117" s="83"/>
      <c r="R117" s="83"/>
      <c r="S117" s="83"/>
      <c r="T117" s="83"/>
    </row>
    <row r="118" spans="10:20" ht="30" x14ac:dyDescent="0.5">
      <c r="J118" s="82"/>
      <c r="K118" s="82"/>
      <c r="N118" s="83"/>
      <c r="O118" s="83"/>
      <c r="P118" s="83"/>
      <c r="Q118" s="83"/>
      <c r="R118" s="83"/>
      <c r="S118" s="83"/>
      <c r="T118" s="83"/>
    </row>
    <row r="119" spans="10:20" ht="30" x14ac:dyDescent="0.5">
      <c r="J119" s="82"/>
      <c r="K119" s="82"/>
      <c r="N119" s="83"/>
      <c r="O119" s="83"/>
      <c r="P119" s="83"/>
      <c r="Q119" s="83"/>
      <c r="R119" s="83"/>
      <c r="S119" s="83"/>
      <c r="T119" s="83"/>
    </row>
    <row r="120" spans="10:20" ht="30" x14ac:dyDescent="0.5">
      <c r="J120" s="82"/>
      <c r="K120" s="82"/>
      <c r="N120" s="83"/>
      <c r="O120" s="83"/>
      <c r="P120" s="83"/>
      <c r="Q120" s="83"/>
      <c r="R120" s="83"/>
      <c r="S120" s="83"/>
      <c r="T120" s="83"/>
    </row>
    <row r="121" spans="10:20" ht="30" x14ac:dyDescent="0.5">
      <c r="J121" s="82"/>
      <c r="K121" s="82"/>
      <c r="N121" s="83"/>
      <c r="O121" s="83"/>
      <c r="P121" s="83"/>
      <c r="Q121" s="83"/>
      <c r="R121" s="83"/>
      <c r="S121" s="83"/>
      <c r="T121" s="83"/>
    </row>
    <row r="122" spans="10:20" ht="30" x14ac:dyDescent="0.5">
      <c r="J122" s="82"/>
      <c r="K122" s="82"/>
      <c r="N122" s="83"/>
      <c r="O122" s="83"/>
      <c r="P122" s="83"/>
      <c r="Q122" s="83"/>
      <c r="R122" s="83"/>
      <c r="S122" s="83"/>
      <c r="T122" s="83"/>
    </row>
    <row r="123" spans="10:20" ht="30" x14ac:dyDescent="0.5">
      <c r="J123" s="82"/>
      <c r="K123" s="82"/>
      <c r="N123" s="83"/>
      <c r="O123" s="83"/>
      <c r="P123" s="83"/>
      <c r="Q123" s="83"/>
      <c r="R123" s="83"/>
      <c r="S123" s="83"/>
      <c r="T123" s="83"/>
    </row>
    <row r="124" spans="10:20" ht="30" x14ac:dyDescent="0.5">
      <c r="J124" s="82"/>
      <c r="K124" s="82"/>
      <c r="N124" s="83"/>
      <c r="O124" s="83"/>
      <c r="P124" s="83"/>
      <c r="Q124" s="83"/>
      <c r="R124" s="83"/>
      <c r="S124" s="83"/>
      <c r="T124" s="83"/>
    </row>
    <row r="125" spans="10:20" ht="30" x14ac:dyDescent="0.5">
      <c r="J125" s="82"/>
      <c r="K125" s="82"/>
      <c r="N125" s="83"/>
      <c r="O125" s="83"/>
      <c r="P125" s="83"/>
      <c r="Q125" s="83"/>
      <c r="R125" s="83"/>
      <c r="S125" s="83"/>
      <c r="T125" s="83"/>
    </row>
    <row r="126" spans="10:20" ht="30" x14ac:dyDescent="0.5">
      <c r="J126" s="82"/>
      <c r="K126" s="82"/>
      <c r="N126" s="83"/>
      <c r="O126" s="83"/>
      <c r="P126" s="83"/>
      <c r="Q126" s="83"/>
      <c r="R126" s="83"/>
      <c r="S126" s="83"/>
      <c r="T126" s="83"/>
    </row>
    <row r="127" spans="10:20" ht="30" x14ac:dyDescent="0.5">
      <c r="J127" s="82"/>
      <c r="K127" s="82"/>
      <c r="N127" s="83"/>
      <c r="O127" s="83"/>
      <c r="P127" s="83"/>
      <c r="Q127" s="83"/>
      <c r="R127" s="83"/>
      <c r="S127" s="83"/>
      <c r="T127" s="83"/>
    </row>
    <row r="128" spans="10:20" ht="30" x14ac:dyDescent="0.5">
      <c r="J128" s="82"/>
      <c r="K128" s="82"/>
      <c r="N128" s="83"/>
      <c r="O128" s="83"/>
      <c r="P128" s="83"/>
      <c r="Q128" s="83"/>
      <c r="R128" s="83"/>
      <c r="S128" s="83"/>
      <c r="T128" s="83"/>
    </row>
    <row r="129" spans="10:20" ht="30" x14ac:dyDescent="0.5">
      <c r="J129" s="82"/>
      <c r="K129" s="82"/>
      <c r="N129" s="83"/>
      <c r="O129" s="83"/>
      <c r="P129" s="83"/>
      <c r="Q129" s="83"/>
      <c r="R129" s="83"/>
      <c r="S129" s="83"/>
      <c r="T129" s="83"/>
    </row>
    <row r="130" spans="10:20" ht="30" x14ac:dyDescent="0.5">
      <c r="J130" s="82"/>
      <c r="K130" s="82"/>
      <c r="N130" s="83"/>
      <c r="O130" s="83"/>
      <c r="P130" s="83"/>
      <c r="Q130" s="83"/>
      <c r="R130" s="83"/>
      <c r="S130" s="83"/>
      <c r="T130" s="83"/>
    </row>
    <row r="131" spans="10:20" ht="30" x14ac:dyDescent="0.5">
      <c r="J131" s="82"/>
      <c r="K131" s="82"/>
      <c r="N131" s="83"/>
      <c r="O131" s="83"/>
      <c r="P131" s="83"/>
      <c r="Q131" s="83"/>
      <c r="R131" s="83"/>
      <c r="S131" s="83"/>
      <c r="T131" s="83"/>
    </row>
    <row r="132" spans="10:20" ht="30" x14ac:dyDescent="0.5">
      <c r="J132" s="82"/>
      <c r="K132" s="82"/>
      <c r="N132" s="83"/>
      <c r="O132" s="83"/>
      <c r="P132" s="83"/>
      <c r="Q132" s="83"/>
      <c r="R132" s="83"/>
      <c r="S132" s="83"/>
      <c r="T132" s="83"/>
    </row>
    <row r="133" spans="10:20" ht="30" x14ac:dyDescent="0.5">
      <c r="J133" s="82"/>
      <c r="K133" s="82"/>
      <c r="N133" s="83"/>
      <c r="O133" s="83"/>
      <c r="P133" s="83"/>
      <c r="Q133" s="83"/>
      <c r="R133" s="83"/>
      <c r="S133" s="83"/>
      <c r="T133" s="83"/>
    </row>
    <row r="134" spans="10:20" ht="30" x14ac:dyDescent="0.5">
      <c r="J134" s="82"/>
      <c r="K134" s="82"/>
      <c r="N134" s="83"/>
      <c r="O134" s="83"/>
      <c r="P134" s="83"/>
      <c r="Q134" s="83"/>
      <c r="R134" s="83"/>
      <c r="S134" s="83"/>
      <c r="T134" s="83"/>
    </row>
    <row r="135" spans="10:20" ht="30" x14ac:dyDescent="0.5">
      <c r="J135" s="82"/>
      <c r="K135" s="82"/>
      <c r="N135" s="83"/>
      <c r="O135" s="83"/>
      <c r="P135" s="83"/>
      <c r="Q135" s="83"/>
      <c r="R135" s="83"/>
      <c r="S135" s="83"/>
      <c r="T135" s="83"/>
    </row>
    <row r="136" spans="10:20" ht="30" x14ac:dyDescent="0.5">
      <c r="J136" s="82"/>
      <c r="K136" s="82"/>
      <c r="N136" s="83"/>
      <c r="O136" s="83"/>
      <c r="P136" s="83"/>
      <c r="Q136" s="83"/>
      <c r="R136" s="83"/>
      <c r="S136" s="83"/>
      <c r="T136" s="83"/>
    </row>
    <row r="137" spans="10:20" ht="30" x14ac:dyDescent="0.5">
      <c r="J137" s="82"/>
      <c r="K137" s="82"/>
      <c r="N137" s="83"/>
      <c r="O137" s="83"/>
      <c r="P137" s="83"/>
      <c r="Q137" s="83"/>
      <c r="R137" s="83"/>
      <c r="S137" s="83"/>
      <c r="T137" s="83"/>
    </row>
    <row r="138" spans="10:20" ht="30" x14ac:dyDescent="0.5">
      <c r="J138" s="82"/>
      <c r="K138" s="82"/>
      <c r="N138" s="83"/>
      <c r="O138" s="83"/>
      <c r="P138" s="83"/>
      <c r="Q138" s="83"/>
      <c r="R138" s="83"/>
      <c r="S138" s="83"/>
      <c r="T138" s="83"/>
    </row>
    <row r="139" spans="10:20" ht="30" x14ac:dyDescent="0.5">
      <c r="J139" s="82"/>
      <c r="K139" s="82"/>
      <c r="N139" s="83"/>
      <c r="O139" s="83"/>
      <c r="P139" s="83"/>
      <c r="Q139" s="83"/>
      <c r="R139" s="83"/>
      <c r="S139" s="83"/>
      <c r="T139" s="83"/>
    </row>
    <row r="140" spans="10:20" ht="30" x14ac:dyDescent="0.5">
      <c r="J140" s="82"/>
      <c r="K140" s="82"/>
      <c r="N140" s="83"/>
      <c r="O140" s="83"/>
      <c r="P140" s="83"/>
      <c r="Q140" s="83"/>
      <c r="R140" s="83"/>
      <c r="S140" s="83"/>
      <c r="T140" s="83"/>
    </row>
    <row r="141" spans="10:20" ht="30" x14ac:dyDescent="0.5">
      <c r="J141" s="82"/>
      <c r="K141" s="82"/>
      <c r="N141" s="83"/>
      <c r="O141" s="83"/>
      <c r="P141" s="83"/>
      <c r="Q141" s="83"/>
      <c r="R141" s="83"/>
      <c r="S141" s="83"/>
      <c r="T141" s="83"/>
    </row>
    <row r="142" spans="10:20" ht="30" x14ac:dyDescent="0.5">
      <c r="J142" s="82"/>
      <c r="K142" s="82"/>
      <c r="N142" s="83"/>
      <c r="O142" s="83"/>
      <c r="P142" s="83"/>
      <c r="Q142" s="83"/>
      <c r="R142" s="83"/>
      <c r="S142" s="83"/>
      <c r="T142" s="83"/>
    </row>
    <row r="143" spans="10:20" ht="30" x14ac:dyDescent="0.5">
      <c r="J143" s="82"/>
      <c r="K143" s="82"/>
      <c r="N143" s="83"/>
      <c r="O143" s="83"/>
      <c r="P143" s="83"/>
      <c r="Q143" s="83"/>
      <c r="R143" s="83"/>
      <c r="S143" s="83"/>
      <c r="T143" s="83"/>
    </row>
    <row r="144" spans="10:20" ht="30" x14ac:dyDescent="0.5">
      <c r="J144" s="82"/>
      <c r="K144" s="82"/>
      <c r="N144" s="83"/>
      <c r="O144" s="83"/>
      <c r="P144" s="83"/>
      <c r="Q144" s="83"/>
      <c r="R144" s="83"/>
      <c r="S144" s="83"/>
      <c r="T144" s="83"/>
    </row>
    <row r="145" spans="10:20" ht="30" x14ac:dyDescent="0.5">
      <c r="J145" s="82"/>
      <c r="K145" s="82"/>
      <c r="N145" s="83"/>
      <c r="O145" s="83"/>
      <c r="P145" s="83"/>
      <c r="Q145" s="83"/>
      <c r="R145" s="83"/>
      <c r="S145" s="83"/>
      <c r="T145" s="83"/>
    </row>
    <row r="146" spans="10:20" ht="30" x14ac:dyDescent="0.5">
      <c r="J146" s="82"/>
      <c r="K146" s="82"/>
      <c r="N146" s="83"/>
      <c r="O146" s="83"/>
      <c r="P146" s="83"/>
      <c r="Q146" s="83"/>
      <c r="R146" s="83"/>
      <c r="S146" s="83"/>
      <c r="T146" s="83"/>
    </row>
    <row r="147" spans="10:20" ht="30" x14ac:dyDescent="0.5">
      <c r="J147" s="82"/>
      <c r="K147" s="82"/>
      <c r="N147" s="83"/>
      <c r="O147" s="83"/>
      <c r="P147" s="83"/>
      <c r="Q147" s="83"/>
      <c r="R147" s="83"/>
      <c r="S147" s="83"/>
      <c r="T147" s="83"/>
    </row>
    <row r="148" spans="10:20" ht="30" x14ac:dyDescent="0.5">
      <c r="J148" s="82"/>
      <c r="K148" s="82"/>
      <c r="N148" s="83"/>
      <c r="O148" s="83"/>
      <c r="P148" s="83"/>
      <c r="Q148" s="83"/>
      <c r="R148" s="83"/>
      <c r="S148" s="83"/>
      <c r="T148" s="83"/>
    </row>
    <row r="149" spans="10:20" ht="30" x14ac:dyDescent="0.5">
      <c r="J149" s="82"/>
      <c r="K149" s="82"/>
      <c r="N149" s="83"/>
      <c r="O149" s="83"/>
      <c r="P149" s="83"/>
      <c r="Q149" s="83"/>
      <c r="R149" s="83"/>
      <c r="S149" s="83"/>
      <c r="T149" s="83"/>
    </row>
    <row r="150" spans="10:20" ht="30" x14ac:dyDescent="0.5">
      <c r="J150" s="82"/>
      <c r="K150" s="82"/>
      <c r="N150" s="83"/>
      <c r="O150" s="83"/>
      <c r="P150" s="83"/>
      <c r="Q150" s="83"/>
      <c r="R150" s="83"/>
      <c r="S150" s="83"/>
      <c r="T150" s="83"/>
    </row>
    <row r="151" spans="10:20" ht="30" x14ac:dyDescent="0.5">
      <c r="J151" s="82"/>
      <c r="K151" s="82"/>
      <c r="N151" s="83"/>
      <c r="O151" s="83"/>
      <c r="P151" s="83"/>
      <c r="Q151" s="83"/>
      <c r="R151" s="83"/>
      <c r="S151" s="83"/>
      <c r="T151" s="83"/>
    </row>
    <row r="152" spans="10:20" ht="30" x14ac:dyDescent="0.5">
      <c r="J152" s="82"/>
      <c r="K152" s="82"/>
      <c r="N152" s="83"/>
      <c r="O152" s="83"/>
      <c r="P152" s="83"/>
      <c r="Q152" s="83"/>
      <c r="R152" s="83"/>
      <c r="S152" s="83"/>
      <c r="T152" s="83"/>
    </row>
    <row r="153" spans="10:20" ht="30" x14ac:dyDescent="0.5">
      <c r="J153" s="82"/>
      <c r="K153" s="82"/>
      <c r="N153" s="83"/>
      <c r="O153" s="83"/>
      <c r="P153" s="83"/>
      <c r="Q153" s="83"/>
      <c r="R153" s="83"/>
      <c r="S153" s="83"/>
      <c r="T153" s="83"/>
    </row>
    <row r="154" spans="10:20" ht="30" x14ac:dyDescent="0.5">
      <c r="J154" s="82"/>
      <c r="K154" s="82"/>
      <c r="N154" s="83"/>
      <c r="O154" s="83"/>
      <c r="P154" s="83"/>
      <c r="Q154" s="83"/>
      <c r="R154" s="83"/>
      <c r="S154" s="83"/>
      <c r="T154" s="83"/>
    </row>
    <row r="155" spans="10:20" ht="30" x14ac:dyDescent="0.5">
      <c r="J155" s="82"/>
      <c r="K155" s="82"/>
      <c r="N155" s="83"/>
      <c r="O155" s="83"/>
      <c r="P155" s="83"/>
      <c r="Q155" s="83"/>
      <c r="R155" s="83"/>
      <c r="S155" s="83"/>
      <c r="T155" s="83"/>
    </row>
    <row r="156" spans="10:20" ht="30" x14ac:dyDescent="0.5">
      <c r="J156" s="82"/>
      <c r="K156" s="82"/>
      <c r="N156" s="83"/>
      <c r="O156" s="83"/>
      <c r="P156" s="83"/>
      <c r="Q156" s="83"/>
      <c r="R156" s="83"/>
      <c r="S156" s="83"/>
      <c r="T156" s="83"/>
    </row>
    <row r="157" spans="10:20" ht="30" x14ac:dyDescent="0.5">
      <c r="J157" s="82"/>
      <c r="K157" s="82"/>
      <c r="N157" s="83"/>
      <c r="O157" s="83"/>
      <c r="P157" s="83"/>
      <c r="Q157" s="83"/>
      <c r="R157" s="83"/>
      <c r="S157" s="83"/>
      <c r="T157" s="83"/>
    </row>
    <row r="158" spans="10:20" ht="30" x14ac:dyDescent="0.5">
      <c r="J158" s="82"/>
      <c r="K158" s="82"/>
      <c r="N158" s="83"/>
      <c r="O158" s="83"/>
      <c r="P158" s="83"/>
      <c r="Q158" s="83"/>
      <c r="R158" s="83"/>
      <c r="S158" s="83"/>
      <c r="T158" s="83"/>
    </row>
    <row r="159" spans="10:20" ht="30" x14ac:dyDescent="0.5">
      <c r="J159" s="82"/>
      <c r="K159" s="82"/>
      <c r="N159" s="83"/>
      <c r="O159" s="83"/>
      <c r="P159" s="83"/>
      <c r="Q159" s="83"/>
      <c r="R159" s="83"/>
      <c r="S159" s="83"/>
      <c r="T159" s="83"/>
    </row>
    <row r="160" spans="10:20" ht="30" x14ac:dyDescent="0.5">
      <c r="J160" s="82"/>
      <c r="K160" s="82"/>
      <c r="N160" s="83"/>
      <c r="O160" s="83"/>
      <c r="P160" s="83"/>
      <c r="Q160" s="83"/>
      <c r="R160" s="83"/>
      <c r="S160" s="83"/>
      <c r="T160" s="83"/>
    </row>
    <row r="161" spans="10:20" ht="30" x14ac:dyDescent="0.5">
      <c r="J161" s="82"/>
      <c r="K161" s="82"/>
      <c r="N161" s="83"/>
      <c r="O161" s="83"/>
      <c r="P161" s="83"/>
      <c r="Q161" s="83"/>
      <c r="R161" s="83"/>
      <c r="S161" s="83"/>
      <c r="T161" s="83"/>
    </row>
    <row r="162" spans="10:20" ht="30" x14ac:dyDescent="0.5">
      <c r="J162" s="82"/>
      <c r="K162" s="82"/>
      <c r="N162" s="83"/>
      <c r="O162" s="83"/>
      <c r="P162" s="83"/>
      <c r="Q162" s="83"/>
      <c r="R162" s="83"/>
      <c r="S162" s="83"/>
      <c r="T162" s="83"/>
    </row>
    <row r="163" spans="10:20" ht="30" x14ac:dyDescent="0.5">
      <c r="J163" s="82"/>
      <c r="K163" s="82"/>
      <c r="N163" s="83"/>
      <c r="O163" s="83"/>
      <c r="P163" s="83"/>
      <c r="Q163" s="83"/>
      <c r="R163" s="83"/>
      <c r="S163" s="83"/>
      <c r="T163" s="83"/>
    </row>
    <row r="164" spans="10:20" ht="30" x14ac:dyDescent="0.5">
      <c r="J164" s="82"/>
      <c r="K164" s="82"/>
      <c r="N164" s="83"/>
      <c r="O164" s="83"/>
      <c r="P164" s="83"/>
      <c r="Q164" s="83"/>
      <c r="R164" s="83"/>
      <c r="S164" s="83"/>
      <c r="T164" s="83"/>
    </row>
    <row r="165" spans="10:20" ht="30" x14ac:dyDescent="0.5">
      <c r="J165" s="82"/>
      <c r="K165" s="82"/>
      <c r="N165" s="83"/>
      <c r="O165" s="83"/>
      <c r="P165" s="83"/>
      <c r="Q165" s="83"/>
      <c r="R165" s="83"/>
      <c r="S165" s="83"/>
      <c r="T165" s="83"/>
    </row>
    <row r="166" spans="10:20" ht="30" x14ac:dyDescent="0.5">
      <c r="J166" s="82"/>
      <c r="K166" s="82"/>
      <c r="N166" s="83"/>
      <c r="O166" s="83"/>
      <c r="P166" s="83"/>
      <c r="Q166" s="83"/>
      <c r="R166" s="83"/>
      <c r="S166" s="83"/>
      <c r="T166" s="83"/>
    </row>
    <row r="167" spans="10:20" ht="30" x14ac:dyDescent="0.5">
      <c r="J167" s="82"/>
      <c r="K167" s="82"/>
      <c r="N167" s="83"/>
      <c r="O167" s="83"/>
      <c r="P167" s="83"/>
      <c r="Q167" s="83"/>
      <c r="R167" s="83"/>
      <c r="S167" s="83"/>
      <c r="T167" s="83"/>
    </row>
    <row r="168" spans="10:20" ht="30" x14ac:dyDescent="0.5">
      <c r="J168" s="82"/>
      <c r="K168" s="82"/>
      <c r="N168" s="83"/>
      <c r="O168" s="83"/>
      <c r="P168" s="83"/>
      <c r="Q168" s="83"/>
      <c r="R168" s="83"/>
      <c r="S168" s="83"/>
      <c r="T168" s="83"/>
    </row>
    <row r="169" spans="10:20" ht="30" x14ac:dyDescent="0.5">
      <c r="J169" s="82"/>
      <c r="K169" s="82"/>
      <c r="N169" s="83"/>
      <c r="O169" s="83"/>
      <c r="P169" s="83"/>
      <c r="Q169" s="83"/>
      <c r="R169" s="83"/>
      <c r="S169" s="83"/>
      <c r="T169" s="83"/>
    </row>
    <row r="170" spans="10:20" ht="30" x14ac:dyDescent="0.5">
      <c r="J170" s="82"/>
      <c r="K170" s="82"/>
      <c r="N170" s="83"/>
      <c r="O170" s="83"/>
      <c r="P170" s="83"/>
      <c r="Q170" s="83"/>
      <c r="R170" s="83"/>
      <c r="S170" s="83"/>
      <c r="T170" s="83"/>
    </row>
    <row r="171" spans="10:20" ht="30" x14ac:dyDescent="0.5">
      <c r="J171" s="82"/>
      <c r="K171" s="82"/>
      <c r="N171" s="83"/>
      <c r="O171" s="83"/>
      <c r="P171" s="83"/>
      <c r="Q171" s="83"/>
      <c r="R171" s="83"/>
      <c r="S171" s="83"/>
      <c r="T171" s="83"/>
    </row>
    <row r="172" spans="10:20" ht="30" x14ac:dyDescent="0.5">
      <c r="J172" s="82"/>
      <c r="K172" s="82"/>
      <c r="N172" s="83"/>
      <c r="O172" s="83"/>
      <c r="P172" s="83"/>
      <c r="Q172" s="83"/>
      <c r="R172" s="83"/>
      <c r="S172" s="83"/>
      <c r="T172" s="83"/>
    </row>
    <row r="173" spans="10:20" x14ac:dyDescent="0.4">
      <c r="N173" s="83"/>
      <c r="O173" s="83"/>
      <c r="P173" s="83"/>
      <c r="Q173" s="83"/>
      <c r="R173" s="83"/>
      <c r="S173" s="83"/>
      <c r="T173" s="83"/>
    </row>
    <row r="174" spans="10:20" x14ac:dyDescent="0.4">
      <c r="N174" s="83"/>
      <c r="O174" s="83"/>
      <c r="P174" s="83"/>
      <c r="Q174" s="83"/>
      <c r="R174" s="83"/>
      <c r="S174" s="83"/>
      <c r="T174" s="83"/>
    </row>
    <row r="175" spans="10:20" x14ac:dyDescent="0.4">
      <c r="N175" s="83"/>
      <c r="O175" s="83"/>
      <c r="P175" s="83"/>
      <c r="Q175" s="83"/>
      <c r="R175" s="83"/>
      <c r="S175" s="83"/>
      <c r="T175" s="83"/>
    </row>
    <row r="176" spans="10:20" x14ac:dyDescent="0.4">
      <c r="N176" s="83"/>
      <c r="O176" s="83"/>
      <c r="P176" s="83"/>
      <c r="Q176" s="83"/>
      <c r="R176" s="83"/>
      <c r="S176" s="83"/>
      <c r="T176" s="83"/>
    </row>
    <row r="177" spans="14:20" x14ac:dyDescent="0.4">
      <c r="N177" s="83"/>
      <c r="O177" s="83"/>
      <c r="P177" s="83"/>
      <c r="Q177" s="83"/>
      <c r="R177" s="83"/>
      <c r="S177" s="83"/>
      <c r="T177" s="83"/>
    </row>
    <row r="178" spans="14:20" x14ac:dyDescent="0.4">
      <c r="N178" s="83"/>
      <c r="O178" s="83"/>
      <c r="P178" s="83"/>
      <c r="Q178" s="83"/>
      <c r="R178" s="83"/>
      <c r="S178" s="83"/>
      <c r="T178" s="83"/>
    </row>
    <row r="179" spans="14:20" x14ac:dyDescent="0.4">
      <c r="N179" s="83"/>
      <c r="O179" s="83"/>
      <c r="P179" s="83"/>
      <c r="Q179" s="83"/>
      <c r="R179" s="83"/>
      <c r="S179" s="83"/>
      <c r="T179" s="83"/>
    </row>
    <row r="180" spans="14:20" x14ac:dyDescent="0.4">
      <c r="N180" s="83"/>
      <c r="O180" s="83"/>
      <c r="P180" s="83"/>
      <c r="Q180" s="83"/>
      <c r="R180" s="83"/>
      <c r="S180" s="83"/>
      <c r="T180" s="83"/>
    </row>
    <row r="181" spans="14:20" x14ac:dyDescent="0.4">
      <c r="N181" s="83"/>
      <c r="O181" s="83"/>
      <c r="P181" s="83"/>
      <c r="Q181" s="83"/>
      <c r="R181" s="83"/>
      <c r="S181" s="83"/>
      <c r="T181" s="83"/>
    </row>
    <row r="182" spans="14:20" x14ac:dyDescent="0.4">
      <c r="N182" s="83"/>
      <c r="O182" s="83"/>
      <c r="P182" s="83"/>
      <c r="Q182" s="83"/>
      <c r="R182" s="83"/>
      <c r="S182" s="83"/>
      <c r="T182" s="83"/>
    </row>
    <row r="183" spans="14:20" x14ac:dyDescent="0.4">
      <c r="N183" s="83"/>
      <c r="O183" s="83"/>
      <c r="P183" s="83"/>
      <c r="Q183" s="83"/>
      <c r="R183" s="83"/>
      <c r="S183" s="83"/>
      <c r="T183" s="83"/>
    </row>
    <row r="184" spans="14:20" x14ac:dyDescent="0.4">
      <c r="N184" s="83"/>
      <c r="O184" s="83"/>
      <c r="P184" s="83"/>
      <c r="Q184" s="83"/>
      <c r="R184" s="83"/>
      <c r="S184" s="83"/>
      <c r="T184" s="83"/>
    </row>
    <row r="185" spans="14:20" x14ac:dyDescent="0.4">
      <c r="N185" s="83"/>
      <c r="O185" s="83"/>
      <c r="P185" s="83"/>
      <c r="Q185" s="83"/>
      <c r="R185" s="83"/>
      <c r="S185" s="83"/>
      <c r="T185" s="83"/>
    </row>
    <row r="186" spans="14:20" x14ac:dyDescent="0.4">
      <c r="N186" s="83"/>
      <c r="O186" s="83"/>
      <c r="P186" s="83"/>
      <c r="Q186" s="83"/>
      <c r="R186" s="83"/>
      <c r="S186" s="83"/>
      <c r="T186" s="83"/>
    </row>
    <row r="187" spans="14:20" x14ac:dyDescent="0.4">
      <c r="N187" s="83"/>
      <c r="O187" s="83"/>
      <c r="P187" s="83"/>
      <c r="Q187" s="83"/>
      <c r="R187" s="83"/>
      <c r="S187" s="83"/>
      <c r="T187" s="83"/>
    </row>
    <row r="188" spans="14:20" x14ac:dyDescent="0.4">
      <c r="N188" s="83"/>
      <c r="O188" s="83"/>
      <c r="P188" s="83"/>
      <c r="Q188" s="83"/>
      <c r="R188" s="83"/>
      <c r="S188" s="83"/>
      <c r="T188" s="83"/>
    </row>
    <row r="189" spans="14:20" x14ac:dyDescent="0.4">
      <c r="N189" s="83"/>
      <c r="O189" s="83"/>
      <c r="P189" s="83"/>
      <c r="Q189" s="83"/>
      <c r="R189" s="83"/>
      <c r="S189" s="83"/>
      <c r="T189" s="83"/>
    </row>
    <row r="190" spans="14:20" x14ac:dyDescent="0.4">
      <c r="N190" s="83"/>
      <c r="O190" s="83"/>
      <c r="P190" s="83"/>
      <c r="Q190" s="83"/>
      <c r="R190" s="83"/>
      <c r="S190" s="83"/>
      <c r="T190" s="83"/>
    </row>
    <row r="191" spans="14:20" x14ac:dyDescent="0.4">
      <c r="N191" s="83"/>
      <c r="O191" s="83"/>
      <c r="P191" s="83"/>
      <c r="Q191" s="83"/>
      <c r="R191" s="83"/>
      <c r="S191" s="83"/>
      <c r="T191" s="83"/>
    </row>
    <row r="192" spans="14:20" x14ac:dyDescent="0.4">
      <c r="N192" s="83"/>
      <c r="O192" s="83"/>
      <c r="P192" s="83"/>
      <c r="Q192" s="83"/>
      <c r="R192" s="83"/>
      <c r="S192" s="83"/>
      <c r="T192" s="83"/>
    </row>
    <row r="193" spans="14:20" x14ac:dyDescent="0.4">
      <c r="N193" s="83"/>
      <c r="O193" s="83"/>
      <c r="P193" s="83"/>
      <c r="Q193" s="83"/>
      <c r="R193" s="83"/>
      <c r="S193" s="83"/>
      <c r="T193" s="83"/>
    </row>
    <row r="194" spans="14:20" x14ac:dyDescent="0.4">
      <c r="N194" s="83"/>
      <c r="O194" s="83"/>
      <c r="P194" s="83"/>
      <c r="Q194" s="83"/>
      <c r="R194" s="83"/>
      <c r="S194" s="83"/>
      <c r="T194" s="83"/>
    </row>
    <row r="195" spans="14:20" x14ac:dyDescent="0.4">
      <c r="N195" s="83"/>
      <c r="O195" s="83"/>
      <c r="P195" s="83"/>
      <c r="Q195" s="83"/>
      <c r="R195" s="83"/>
      <c r="S195" s="83"/>
      <c r="T195" s="83"/>
    </row>
    <row r="196" spans="14:20" x14ac:dyDescent="0.4">
      <c r="N196" s="83"/>
      <c r="O196" s="83"/>
      <c r="P196" s="83"/>
      <c r="Q196" s="83"/>
      <c r="R196" s="83"/>
      <c r="S196" s="83"/>
      <c r="T196" s="83"/>
    </row>
    <row r="197" spans="14:20" x14ac:dyDescent="0.4">
      <c r="N197" s="83"/>
      <c r="O197" s="83"/>
      <c r="P197" s="83"/>
      <c r="Q197" s="83"/>
      <c r="R197" s="83"/>
      <c r="S197" s="83"/>
      <c r="T197" s="83"/>
    </row>
    <row r="198" spans="14:20" x14ac:dyDescent="0.4">
      <c r="N198" s="83"/>
      <c r="O198" s="83"/>
      <c r="P198" s="83"/>
      <c r="Q198" s="83"/>
      <c r="R198" s="83"/>
      <c r="S198" s="83"/>
      <c r="T198" s="83"/>
    </row>
    <row r="199" spans="14:20" x14ac:dyDescent="0.4">
      <c r="N199" s="83"/>
      <c r="O199" s="83"/>
      <c r="P199" s="83"/>
      <c r="Q199" s="83"/>
      <c r="R199" s="83"/>
      <c r="S199" s="83"/>
      <c r="T199" s="83"/>
    </row>
    <row r="200" spans="14:20" x14ac:dyDescent="0.4">
      <c r="N200" s="83"/>
      <c r="O200" s="83"/>
      <c r="P200" s="83"/>
      <c r="Q200" s="83"/>
      <c r="R200" s="83"/>
      <c r="S200" s="83"/>
      <c r="T200" s="83"/>
    </row>
    <row r="201" spans="14:20" x14ac:dyDescent="0.4">
      <c r="N201" s="83"/>
      <c r="O201" s="83"/>
      <c r="P201" s="83"/>
      <c r="Q201" s="83"/>
      <c r="R201" s="83"/>
      <c r="S201" s="83"/>
      <c r="T201" s="83"/>
    </row>
    <row r="202" spans="14:20" x14ac:dyDescent="0.4">
      <c r="N202" s="83"/>
      <c r="O202" s="83"/>
      <c r="P202" s="83"/>
      <c r="Q202" s="83"/>
      <c r="R202" s="83"/>
      <c r="S202" s="83"/>
      <c r="T202" s="83"/>
    </row>
    <row r="203" spans="14:20" x14ac:dyDescent="0.4">
      <c r="N203" s="83"/>
      <c r="O203" s="83"/>
      <c r="P203" s="83"/>
      <c r="Q203" s="83"/>
      <c r="R203" s="83"/>
      <c r="S203" s="83"/>
      <c r="T203" s="83"/>
    </row>
    <row r="204" spans="14:20" x14ac:dyDescent="0.4">
      <c r="N204" s="83"/>
      <c r="O204" s="83"/>
      <c r="P204" s="83"/>
      <c r="Q204" s="83"/>
      <c r="R204" s="83"/>
      <c r="S204" s="83"/>
      <c r="T204" s="83"/>
    </row>
    <row r="205" spans="14:20" x14ac:dyDescent="0.4">
      <c r="N205" s="83"/>
      <c r="O205" s="83"/>
      <c r="P205" s="83"/>
      <c r="Q205" s="83"/>
      <c r="R205" s="83"/>
      <c r="S205" s="83"/>
      <c r="T205" s="83"/>
    </row>
    <row r="206" spans="14:20" x14ac:dyDescent="0.4">
      <c r="N206" s="83"/>
      <c r="O206" s="83"/>
      <c r="P206" s="83"/>
      <c r="Q206" s="83"/>
      <c r="R206" s="83"/>
      <c r="S206" s="83"/>
      <c r="T206" s="83"/>
    </row>
    <row r="207" spans="14:20" x14ac:dyDescent="0.4">
      <c r="N207" s="83"/>
      <c r="O207" s="83"/>
      <c r="P207" s="83"/>
      <c r="Q207" s="83"/>
      <c r="R207" s="83"/>
      <c r="S207" s="83"/>
      <c r="T207" s="83"/>
    </row>
    <row r="208" spans="14:20" x14ac:dyDescent="0.4">
      <c r="N208" s="83"/>
      <c r="O208" s="83"/>
      <c r="P208" s="83"/>
      <c r="Q208" s="83"/>
      <c r="R208" s="83"/>
      <c r="S208" s="83"/>
      <c r="T208" s="83"/>
    </row>
    <row r="209" spans="14:20" x14ac:dyDescent="0.4">
      <c r="N209" s="83"/>
      <c r="O209" s="83"/>
      <c r="P209" s="83"/>
      <c r="Q209" s="83"/>
      <c r="R209" s="83"/>
      <c r="S209" s="83"/>
      <c r="T209" s="83"/>
    </row>
    <row r="210" spans="14:20" x14ac:dyDescent="0.4">
      <c r="N210" s="83"/>
      <c r="O210" s="83"/>
      <c r="P210" s="83"/>
      <c r="Q210" s="83"/>
      <c r="R210" s="83"/>
      <c r="S210" s="83"/>
      <c r="T210" s="83"/>
    </row>
    <row r="211" spans="14:20" x14ac:dyDescent="0.4">
      <c r="N211" s="83"/>
      <c r="O211" s="83"/>
      <c r="P211" s="83"/>
      <c r="Q211" s="83"/>
      <c r="R211" s="83"/>
      <c r="S211" s="83"/>
      <c r="T211" s="83"/>
    </row>
    <row r="212" spans="14:20" x14ac:dyDescent="0.4">
      <c r="N212" s="83"/>
      <c r="O212" s="83"/>
      <c r="P212" s="83"/>
      <c r="Q212" s="83"/>
      <c r="R212" s="83"/>
      <c r="S212" s="83"/>
      <c r="T212" s="83"/>
    </row>
    <row r="213" spans="14:20" x14ac:dyDescent="0.4">
      <c r="N213" s="83"/>
      <c r="O213" s="83"/>
      <c r="P213" s="83"/>
      <c r="Q213" s="83"/>
      <c r="R213" s="83"/>
      <c r="S213" s="83"/>
      <c r="T213" s="83"/>
    </row>
  </sheetData>
  <mergeCells count="28">
    <mergeCell ref="A30:L30"/>
    <mergeCell ref="B21:D21"/>
    <mergeCell ref="G21:J22"/>
    <mergeCell ref="K21:K22"/>
    <mergeCell ref="L21:L22"/>
    <mergeCell ref="A27:B29"/>
    <mergeCell ref="C27:D27"/>
    <mergeCell ref="K27:L27"/>
    <mergeCell ref="G28:I28"/>
    <mergeCell ref="G29:I29"/>
    <mergeCell ref="B7:D7"/>
    <mergeCell ref="G7:J8"/>
    <mergeCell ref="K7:K8"/>
    <mergeCell ref="L7:L8"/>
    <mergeCell ref="K29:L29"/>
    <mergeCell ref="H1:L1"/>
    <mergeCell ref="H2:H3"/>
    <mergeCell ref="C4:D4"/>
    <mergeCell ref="E4:H4"/>
    <mergeCell ref="C5:D5"/>
    <mergeCell ref="K28:L28"/>
    <mergeCell ref="E5:H5"/>
    <mergeCell ref="I5:J5"/>
    <mergeCell ref="O7:S7"/>
    <mergeCell ref="B14:D14"/>
    <mergeCell ref="G14:J15"/>
    <mergeCell ref="K14:K15"/>
    <mergeCell ref="L14:L15"/>
  </mergeCells>
  <conditionalFormatting sqref="E4:H6 G28:I28 G27 K3">
    <cfRule type="cellIs" dxfId="41" priority="21" stopIfTrue="1" operator="equal">
      <formula>0</formula>
    </cfRule>
  </conditionalFormatting>
  <conditionalFormatting sqref="A16:A20 A23:A26 A9:A13">
    <cfRule type="cellIs" dxfId="40" priority="20" stopIfTrue="1" operator="greaterThan">
      <formula>0</formula>
    </cfRule>
  </conditionalFormatting>
  <conditionalFormatting sqref="T9 T23">
    <cfRule type="expression" dxfId="39" priority="19" stopIfTrue="1">
      <formula>S10&lt;&gt;T9</formula>
    </cfRule>
  </conditionalFormatting>
  <conditionalFormatting sqref="S10">
    <cfRule type="expression" dxfId="38" priority="18" stopIfTrue="1">
      <formula>$S$10&lt;&gt;$T$9</formula>
    </cfRule>
  </conditionalFormatting>
  <conditionalFormatting sqref="S11 U9">
    <cfRule type="expression" dxfId="37" priority="17" stopIfTrue="1">
      <formula>$U$9&lt;&gt;$S$11</formula>
    </cfRule>
  </conditionalFormatting>
  <conditionalFormatting sqref="V9 S12:S13">
    <cfRule type="expression" dxfId="36" priority="16" stopIfTrue="1">
      <formula>$V$9&lt;&gt;$S$12</formula>
    </cfRule>
  </conditionalFormatting>
  <conditionalFormatting sqref="T11 U10">
    <cfRule type="expression" dxfId="35" priority="15" stopIfTrue="1">
      <formula>$U$10&lt;&gt;$T$11</formula>
    </cfRule>
  </conditionalFormatting>
  <conditionalFormatting sqref="V10 T12:T13">
    <cfRule type="expression" dxfId="34" priority="14" stopIfTrue="1">
      <formula>$V$10&lt;&gt;$T$12</formula>
    </cfRule>
  </conditionalFormatting>
  <conditionalFormatting sqref="V11 U12:U13">
    <cfRule type="expression" dxfId="33" priority="13" stopIfTrue="1">
      <formula>$V$11&lt;&gt;$U$12</formula>
    </cfRule>
  </conditionalFormatting>
  <conditionalFormatting sqref="T16 S17">
    <cfRule type="expression" dxfId="32" priority="12" stopIfTrue="1">
      <formula>$S$17&lt;&gt;$T$16</formula>
    </cfRule>
  </conditionalFormatting>
  <conditionalFormatting sqref="U16 S18">
    <cfRule type="expression" dxfId="31" priority="11" stopIfTrue="1">
      <formula>$U$16&lt;&gt;$S$18</formula>
    </cfRule>
  </conditionalFormatting>
  <conditionalFormatting sqref="V16 S19:S20">
    <cfRule type="expression" dxfId="30" priority="10" stopIfTrue="1">
      <formula>$V$16&lt;&gt;$S$19</formula>
    </cfRule>
  </conditionalFormatting>
  <conditionalFormatting sqref="U17 T18">
    <cfRule type="expression" dxfId="29" priority="9" stopIfTrue="1">
      <formula>$U$17&lt;&gt;$T$18</formula>
    </cfRule>
  </conditionalFormatting>
  <conditionalFormatting sqref="V17 T19:T20">
    <cfRule type="expression" dxfId="28" priority="8" stopIfTrue="1">
      <formula>$V$17&lt;&gt;$T$19</formula>
    </cfRule>
  </conditionalFormatting>
  <conditionalFormatting sqref="V18 U19:U20">
    <cfRule type="expression" dxfId="27" priority="7" stopIfTrue="1">
      <formula>$V$18&lt;&gt;$U$19</formula>
    </cfRule>
  </conditionalFormatting>
  <conditionalFormatting sqref="U23 S25">
    <cfRule type="expression" dxfId="26" priority="6" stopIfTrue="1">
      <formula>$U$23&lt;&gt;$S$25</formula>
    </cfRule>
  </conditionalFormatting>
  <conditionalFormatting sqref="V23 S26">
    <cfRule type="expression" dxfId="25" priority="5" stopIfTrue="1">
      <formula>$V$23&lt;&gt;$S$26</formula>
    </cfRule>
  </conditionalFormatting>
  <conditionalFormatting sqref="S24">
    <cfRule type="expression" dxfId="24" priority="4" stopIfTrue="1">
      <formula>T23&lt;&gt;S24</formula>
    </cfRule>
  </conditionalFormatting>
  <conditionalFormatting sqref="U24 T25">
    <cfRule type="expression" dxfId="23" priority="3" stopIfTrue="1">
      <formula>$U$24&lt;&gt;$T$25</formula>
    </cfRule>
  </conditionalFormatting>
  <conditionalFormatting sqref="V24 T26">
    <cfRule type="expression" dxfId="22" priority="2" stopIfTrue="1">
      <formula>$V$24&lt;&gt;$T$26</formula>
    </cfRule>
  </conditionalFormatting>
  <conditionalFormatting sqref="V25 U26">
    <cfRule type="expression" dxfId="21" priority="1" stopIfTrue="1">
      <formula>$V$25&lt;&gt;$U$26</formula>
    </cfRule>
  </conditionalFormatting>
  <printOptions horizontalCentered="1" gridLinesSet="0"/>
  <pageMargins left="0.74803149606299213" right="0.74803149606299213" top="1.0236220472440944" bottom="0" header="7.874015748031496E-2" footer="7.874015748031496E-2"/>
  <pageSetup paperSize="9" scale="39"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C1CAE-CD33-412A-8880-890E58E795B2}">
  <sheetPr codeName="List24"/>
  <dimension ref="A1:IU213"/>
  <sheetViews>
    <sheetView showGridLines="0" showZeros="0" topLeftCell="A7" zoomScale="50" zoomScaleNormal="50" workbookViewId="0">
      <selection activeCell="F9" sqref="F9"/>
    </sheetView>
  </sheetViews>
  <sheetFormatPr defaultColWidth="15.33203125" defaultRowHeight="21" x14ac:dyDescent="0.4"/>
  <cols>
    <col min="1" max="1" width="5" style="80" customWidth="1"/>
    <col min="2" max="2" width="5.5546875" style="80" customWidth="1"/>
    <col min="3" max="3" width="13.6640625" style="80" customWidth="1"/>
    <col min="4" max="4" width="44.6640625" style="80" customWidth="1"/>
    <col min="5" max="5" width="31.109375" style="80" customWidth="1"/>
    <col min="6" max="6" width="19.33203125" style="80" customWidth="1"/>
    <col min="7" max="10" width="18.5546875" style="80" customWidth="1"/>
    <col min="11" max="11" width="14.33203125" style="80" customWidth="1"/>
    <col min="12" max="12" width="16" style="80" customWidth="1"/>
    <col min="13" max="13" width="5" style="81" customWidth="1"/>
    <col min="14" max="14" width="14.44140625" style="5" hidden="1" customWidth="1"/>
    <col min="15" max="15" width="10.88671875" style="5" hidden="1" customWidth="1"/>
    <col min="16" max="16" width="24.44140625" style="5" hidden="1" customWidth="1"/>
    <col min="17" max="17" width="20.5546875" style="5" hidden="1" customWidth="1"/>
    <col min="18" max="23" width="14.5546875" style="5" hidden="1" customWidth="1"/>
    <col min="24" max="24" width="10.88671875" style="5" hidden="1" customWidth="1"/>
    <col min="25" max="25" width="24.6640625" style="5" hidden="1" customWidth="1"/>
    <col min="26" max="26" width="20.44140625" style="5" hidden="1" customWidth="1"/>
    <col min="27" max="30" width="15.33203125" style="5" hidden="1" customWidth="1"/>
    <col min="31" max="32" width="15" style="5" hidden="1" customWidth="1"/>
    <col min="33" max="34" width="15.33203125" style="5" hidden="1" customWidth="1"/>
    <col min="35" max="204" width="15.33203125" style="5" customWidth="1"/>
    <col min="205" max="205" width="3.109375" style="5" customWidth="1"/>
    <col min="206" max="16384" width="15.33203125" style="5"/>
  </cols>
  <sheetData>
    <row r="1" spans="1:255" ht="45.75" customHeight="1" x14ac:dyDescent="0.75">
      <c r="A1" s="1"/>
      <c r="B1" s="1"/>
      <c r="C1" s="1"/>
      <c r="D1" s="1"/>
      <c r="E1" s="1"/>
      <c r="F1" s="1"/>
      <c r="G1" s="1"/>
      <c r="H1" s="427" t="s">
        <v>0</v>
      </c>
      <c r="I1" s="427"/>
      <c r="J1" s="427"/>
      <c r="K1" s="427"/>
      <c r="L1" s="427"/>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ht="50.1" customHeight="1" x14ac:dyDescent="0.75">
      <c r="A2" s="1"/>
      <c r="B2" s="1"/>
      <c r="C2" s="1"/>
      <c r="D2" s="1"/>
      <c r="E2" s="1"/>
      <c r="F2" s="1"/>
      <c r="G2" s="1"/>
      <c r="H2" s="428"/>
      <c r="I2" s="7" t="s">
        <v>1</v>
      </c>
      <c r="J2" s="7"/>
      <c r="K2" s="8">
        <v>3</v>
      </c>
      <c r="L2" s="9"/>
      <c r="N2" s="3"/>
      <c r="O2" s="10" t="str">
        <f>'[1]vnos podatkov'!$A$6</f>
        <v>OP 8-11 - MIDI TENIS</v>
      </c>
      <c r="P2" s="11"/>
      <c r="Q2" s="11"/>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row>
    <row r="3" spans="1:255" ht="50.1" customHeight="1" x14ac:dyDescent="0.55000000000000004">
      <c r="A3" s="1"/>
      <c r="B3" s="1"/>
      <c r="C3" s="1"/>
      <c r="D3" s="1"/>
      <c r="E3" s="1"/>
      <c r="F3" s="1"/>
      <c r="G3" s="1"/>
      <c r="H3" s="428"/>
      <c r="I3" s="12" t="s">
        <v>2</v>
      </c>
      <c r="J3" s="12"/>
      <c r="K3" s="13">
        <f>'[1]vnos podatkov'!$A$8</f>
        <v>0</v>
      </c>
      <c r="L3" s="152"/>
      <c r="N3" s="3"/>
      <c r="O3" s="14">
        <f>'[1]vnos podatkov'!$A$8</f>
        <v>0</v>
      </c>
      <c r="P3" s="14">
        <f>'[1]vnos podatkov'!$B$8</f>
        <v>0</v>
      </c>
      <c r="Q3" s="14">
        <f>'[1]vnos podatkov'!$A$10</f>
        <v>46095</v>
      </c>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row>
    <row r="4" spans="1:255" ht="50.1" customHeight="1" x14ac:dyDescent="0.75">
      <c r="A4" s="1"/>
      <c r="B4" s="1"/>
      <c r="C4" s="429" t="s">
        <v>3</v>
      </c>
      <c r="D4" s="429"/>
      <c r="E4" s="430" t="s">
        <v>4</v>
      </c>
      <c r="F4" s="430">
        <f>'[1]vnos podatkov'!$C$10</f>
        <v>0</v>
      </c>
      <c r="G4" s="431">
        <f>'[1]vnos podatkov'!$C$10</f>
        <v>0</v>
      </c>
      <c r="H4" s="431">
        <f>'[1]vnos podatkov'!$C$10</f>
        <v>0</v>
      </c>
      <c r="I4" s="17" t="s">
        <v>5</v>
      </c>
      <c r="J4" s="18"/>
      <c r="K4" s="18"/>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row>
    <row r="5" spans="1:255" ht="50.1" customHeight="1" x14ac:dyDescent="0.75">
      <c r="A5" s="1"/>
      <c r="B5" s="1"/>
      <c r="C5" s="429" t="s">
        <v>6</v>
      </c>
      <c r="D5" s="429"/>
      <c r="E5" s="430" t="str">
        <f>'[1]vnos podatkov'!$A$6</f>
        <v>OP 8-11 - MIDI TENIS</v>
      </c>
      <c r="F5" s="430"/>
      <c r="G5" s="431"/>
      <c r="H5" s="431"/>
      <c r="I5" s="432" t="s">
        <v>58</v>
      </c>
      <c r="J5" s="432"/>
      <c r="K5" s="21"/>
      <c r="L5" s="15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row>
    <row r="6" spans="1:255" ht="50.1" customHeight="1" thickBot="1" x14ac:dyDescent="0.8">
      <c r="A6" s="1"/>
      <c r="B6" s="1"/>
      <c r="C6" s="15"/>
      <c r="D6" s="15"/>
      <c r="E6" s="16"/>
      <c r="F6" s="16"/>
      <c r="G6" s="16"/>
      <c r="H6" s="16"/>
      <c r="I6" s="17"/>
      <c r="J6" s="17"/>
      <c r="K6" s="21"/>
      <c r="L6" s="9"/>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row>
    <row r="7" spans="1:255" s="28" customFormat="1" ht="67.5" customHeight="1" thickBot="1" x14ac:dyDescent="0.85">
      <c r="A7" s="1"/>
      <c r="B7" s="433" t="s">
        <v>69</v>
      </c>
      <c r="C7" s="434"/>
      <c r="D7" s="435"/>
      <c r="E7" s="24"/>
      <c r="F7" s="25"/>
      <c r="G7" s="419"/>
      <c r="H7" s="419"/>
      <c r="I7" s="419"/>
      <c r="J7" s="419"/>
      <c r="K7" s="420" t="s">
        <v>9</v>
      </c>
      <c r="L7" s="420" t="s">
        <v>10</v>
      </c>
      <c r="M7" s="81"/>
      <c r="N7" s="27"/>
      <c r="O7" s="424" t="s">
        <v>11</v>
      </c>
      <c r="P7" s="425"/>
      <c r="Q7" s="425"/>
      <c r="R7" s="425"/>
      <c r="S7" s="426"/>
      <c r="T7" s="154"/>
      <c r="U7" s="154"/>
      <c r="V7" s="154"/>
      <c r="W7" s="154"/>
      <c r="X7" s="154"/>
      <c r="Y7" s="154"/>
      <c r="Z7" s="154"/>
      <c r="AA7" s="154"/>
      <c r="AB7" s="154"/>
      <c r="AC7" s="154"/>
      <c r="AD7" s="154"/>
      <c r="AE7" s="154"/>
      <c r="AF7" s="154"/>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S7" s="27"/>
      <c r="IT7" s="27"/>
      <c r="IU7" s="27"/>
    </row>
    <row r="8" spans="1:255" s="34" customFormat="1" ht="40.5" customHeight="1" x14ac:dyDescent="0.55000000000000004">
      <c r="A8" s="1"/>
      <c r="B8" s="1"/>
      <c r="C8" s="29" t="s">
        <v>12</v>
      </c>
      <c r="D8" s="29" t="s">
        <v>13</v>
      </c>
      <c r="E8" s="29" t="s">
        <v>14</v>
      </c>
      <c r="F8" s="29" t="s">
        <v>15</v>
      </c>
      <c r="G8" s="419"/>
      <c r="H8" s="419"/>
      <c r="I8" s="419"/>
      <c r="J8" s="419"/>
      <c r="K8" s="420"/>
      <c r="L8" s="420"/>
      <c r="M8" s="81"/>
      <c r="N8" s="30"/>
      <c r="O8" s="31" t="s">
        <v>12</v>
      </c>
      <c r="P8" s="31" t="s">
        <v>13</v>
      </c>
      <c r="Q8" s="31" t="s">
        <v>14</v>
      </c>
      <c r="R8" s="31" t="s">
        <v>15</v>
      </c>
      <c r="S8" s="32"/>
      <c r="T8" s="32"/>
      <c r="U8" s="32"/>
      <c r="V8" s="32"/>
      <c r="W8" s="155"/>
      <c r="X8" s="31" t="s">
        <v>12</v>
      </c>
      <c r="Y8" s="31" t="s">
        <v>13</v>
      </c>
      <c r="Z8" s="31" t="s">
        <v>14</v>
      </c>
      <c r="AA8" s="31" t="s">
        <v>15</v>
      </c>
      <c r="AB8" s="155"/>
      <c r="AC8" s="155"/>
      <c r="AD8" s="155"/>
      <c r="AE8" s="155"/>
      <c r="AF8" s="33" t="s">
        <v>16</v>
      </c>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row>
    <row r="9" spans="1:255" ht="69" customHeight="1" x14ac:dyDescent="0.5">
      <c r="A9" s="35">
        <v>7</v>
      </c>
      <c r="B9" s="36">
        <v>1</v>
      </c>
      <c r="C9" s="37" t="str">
        <f>UPPER(IF($A9="","",VLOOKUP($A9,'[1]ž round robin žrebna lista'!$A$7:$R$128,2)))</f>
        <v/>
      </c>
      <c r="D9" s="38" t="str">
        <f>UPPER(IF($A9="","",VLOOKUP($A9,'[1]ž round robin žrebna lista'!$A$7:$R$128,3)))</f>
        <v>VELIČEVIČ</v>
      </c>
      <c r="E9" s="38" t="str">
        <f>PROPER(IF($A9="","",VLOOKUP($A9,'[1]ž round robin žrebna lista'!$A$7:$R$128,4)))</f>
        <v>Hana</v>
      </c>
      <c r="F9" s="39" t="str">
        <f>UPPER(IF($A9="","",VLOOKUP($A9,'[1]ž round robin žrebna lista'!$A$7:$R$128,5)))</f>
        <v>KRŠKO</v>
      </c>
      <c r="G9" s="40"/>
      <c r="H9" s="41" t="s">
        <v>83</v>
      </c>
      <c r="I9" s="41" t="s">
        <v>84</v>
      </c>
      <c r="J9" s="41" t="s">
        <v>75</v>
      </c>
      <c r="K9" s="42">
        <v>2</v>
      </c>
      <c r="L9" s="42">
        <v>2</v>
      </c>
      <c r="M9" s="81">
        <f>IF($A9="","",VLOOKUP($A9,'[1]ž round robin žrebna lista'!$A$7:$R$128,14))</f>
        <v>0</v>
      </c>
      <c r="N9" s="4">
        <v>1</v>
      </c>
      <c r="O9" s="44" t="str">
        <f>UPPER(IF($A9="","",VLOOKUP($A9,'[1]ž round robin žrebna lista'!$A$7:$R$128,2)))</f>
        <v/>
      </c>
      <c r="P9" s="44" t="str">
        <f>UPPER(IF($A9="","",VLOOKUP($A9,'[1]ž round robin žrebna lista'!$A$7:$R$128,3)))</f>
        <v>VELIČEVIČ</v>
      </c>
      <c r="Q9" s="44" t="str">
        <f>PROPER(IF($A9="","",VLOOKUP($A9,'[1]ž round robin žrebna lista'!$A$7:$R$128,4)))</f>
        <v>Hana</v>
      </c>
      <c r="R9" s="44" t="str">
        <f>UPPER(IF($A9="","",VLOOKUP($A9,'[1]ž round robin žrebna lista'!$A$7:$R$128,5)))</f>
        <v>KRŠKO</v>
      </c>
      <c r="S9" s="156"/>
      <c r="T9" s="46"/>
      <c r="U9" s="46"/>
      <c r="V9" s="46"/>
      <c r="W9" s="4">
        <v>1</v>
      </c>
      <c r="X9" s="44" t="str">
        <f>UPPER(IF($A9="","",VLOOKUP($A9,'[1]ž round robin žrebna lista'!$A$7:$R$128,2)))</f>
        <v/>
      </c>
      <c r="Y9" s="44" t="str">
        <f>UPPER(IF($A9="","",VLOOKUP($A9,'[1]ž round robin žrebna lista'!$A$7:$R$128,3)))</f>
        <v>VELIČEVIČ</v>
      </c>
      <c r="Z9" s="44" t="str">
        <f>PROPER(IF($A9="","",VLOOKUP($A9,'[1]ž round robin žrebna lista'!$A$7:$R$128,4)))</f>
        <v>Hana</v>
      </c>
      <c r="AA9" s="44" t="str">
        <f>UPPER(IF($A9="","",VLOOKUP($A9,'[1]ž round robin žrebna lista'!$A$7:$R$128,5)))</f>
        <v>KRŠKO</v>
      </c>
      <c r="AB9" s="45"/>
      <c r="AC9" s="46" t="str">
        <f>IF(T9="","",IF(T9="1bb","1bb",IF(T9="2bb","2bb",IF(T9=1,$M10,0))))</f>
        <v/>
      </c>
      <c r="AD9" s="46" t="str">
        <f>IF(U9="","",IF(U9="1bb","1bb",IF(U9="3bb","3bb",IF(U9=1,$M11,0))))</f>
        <v/>
      </c>
      <c r="AE9" s="46" t="str">
        <f>IF(V9="","",IF(V9="1bb","1bb",IF(V9="4bb","4bb",IF(V9=1,$M12,0))))</f>
        <v/>
      </c>
      <c r="AF9" s="47">
        <f>SUM(AC9:AE9)</f>
        <v>0</v>
      </c>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row>
    <row r="10" spans="1:255" ht="69" customHeight="1" x14ac:dyDescent="0.5">
      <c r="A10" s="35">
        <v>8</v>
      </c>
      <c r="B10" s="36">
        <v>2</v>
      </c>
      <c r="C10" s="37" t="str">
        <f>UPPER(IF($A10="","",VLOOKUP($A10,'[1]ž round robin žrebna lista'!$A$7:$R$128,2)))</f>
        <v/>
      </c>
      <c r="D10" s="38" t="str">
        <f>UPPER(IF($A10="","",VLOOKUP($A10,'[1]ž round robin žrebna lista'!$A$7:$R$128,3)))</f>
        <v>BUDIČ</v>
      </c>
      <c r="E10" s="38" t="str">
        <f>PROPER(IF($A10="","",VLOOKUP($A10,'[1]ž round robin žrebna lista'!$A$7:$R$128,4)))</f>
        <v>Mia</v>
      </c>
      <c r="F10" s="39" t="str">
        <f>UPPER(IF($A10="","",VLOOKUP($A10,'[1]ž round robin žrebna lista'!$A$7:$R$128,5)))</f>
        <v>OL-LJ</v>
      </c>
      <c r="G10" s="41" t="s">
        <v>82</v>
      </c>
      <c r="H10" s="40"/>
      <c r="I10" s="41" t="s">
        <v>91</v>
      </c>
      <c r="J10" s="41" t="s">
        <v>83</v>
      </c>
      <c r="K10" s="42">
        <v>1</v>
      </c>
      <c r="L10" s="42">
        <v>4</v>
      </c>
      <c r="M10" s="81">
        <f>IF($A10="","",VLOOKUP($A10,'[1]ž round robin žrebna lista'!$A$7:$R$128,14))</f>
        <v>0</v>
      </c>
      <c r="N10" s="4">
        <v>2</v>
      </c>
      <c r="O10" s="44" t="str">
        <f>UPPER(IF($A10="","",VLOOKUP($A10,'[1]ž round robin žrebna lista'!$A$7:$R$128,2)))</f>
        <v/>
      </c>
      <c r="P10" s="44" t="str">
        <f>UPPER(IF($A10="","",VLOOKUP($A10,'[1]ž round robin žrebna lista'!$A$7:$R$128,3)))</f>
        <v>BUDIČ</v>
      </c>
      <c r="Q10" s="44" t="str">
        <f>PROPER(IF($A10="","",VLOOKUP($A10,'[1]ž round robin žrebna lista'!$A$7:$R$128,4)))</f>
        <v>Mia</v>
      </c>
      <c r="R10" s="44" t="str">
        <f>UPPER(IF($A10="","",VLOOKUP($A10,'[1]ž round robin žrebna lista'!$A$7:$R$128,5)))</f>
        <v>OL-LJ</v>
      </c>
      <c r="S10" s="46"/>
      <c r="T10" s="156"/>
      <c r="U10" s="46"/>
      <c r="V10" s="46"/>
      <c r="W10" s="4">
        <v>2</v>
      </c>
      <c r="X10" s="44" t="str">
        <f>UPPER(IF($A10="","",VLOOKUP($A10,'[1]ž round robin žrebna lista'!$A$7:$R$128,2)))</f>
        <v/>
      </c>
      <c r="Y10" s="44" t="str">
        <f>UPPER(IF($A10="","",VLOOKUP($A10,'[1]ž round robin žrebna lista'!$A$7:$R$128,3)))</f>
        <v>BUDIČ</v>
      </c>
      <c r="Z10" s="44" t="str">
        <f>PROPER(IF($A10="","",VLOOKUP($A10,'[1]ž round robin žrebna lista'!$A$7:$R$128,4)))</f>
        <v>Mia</v>
      </c>
      <c r="AA10" s="44" t="str">
        <f>UPPER(IF($A10="","",VLOOKUP($A10,'[1]ž round robin žrebna lista'!$A$7:$R$128,5)))</f>
        <v>OL-LJ</v>
      </c>
      <c r="AB10" s="46" t="str">
        <f>IF(S10="","",IF(S10="1bb","1bb",IF(S10="2bb","2bb",IF(S10=1,0,M9))))</f>
        <v/>
      </c>
      <c r="AC10" s="45"/>
      <c r="AD10" s="46" t="str">
        <f>IF(U10="","",IF(U10="2bb","2bb",IF(U10="3bb","3bb",IF(U10=2,M11,0))))</f>
        <v/>
      </c>
      <c r="AE10" s="46" t="str">
        <f>IF(V10="","",IF(V10="2bb","2bb",IF(V10="4bb","4bb",IF(V10=2,M12,0))))</f>
        <v/>
      </c>
      <c r="AF10" s="47">
        <f>SUM(AC10:AE10)</f>
        <v>0</v>
      </c>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row>
    <row r="11" spans="1:255" ht="69" customHeight="1" x14ac:dyDescent="0.5">
      <c r="A11" s="35">
        <v>9</v>
      </c>
      <c r="B11" s="48">
        <v>3</v>
      </c>
      <c r="C11" s="37" t="str">
        <f>UPPER(IF($A11="","",VLOOKUP($A11,'[1]ž round robin žrebna lista'!$A$7:$R$128,2)))</f>
        <v/>
      </c>
      <c r="D11" s="38" t="str">
        <f>UPPER(IF($A11="","",VLOOKUP($A11,'[1]ž round robin žrebna lista'!$A$7:$R$128,3)))</f>
        <v>BURMISTROVA</v>
      </c>
      <c r="E11" s="38" t="str">
        <f>PROPER(IF($A11="","",VLOOKUP($A11,'[1]ž round robin žrebna lista'!$A$7:$R$128,4)))</f>
        <v>Aglaia</v>
      </c>
      <c r="F11" s="39" t="s">
        <v>30</v>
      </c>
      <c r="G11" s="41" t="s">
        <v>75</v>
      </c>
      <c r="H11" s="41" t="s">
        <v>92</v>
      </c>
      <c r="I11" s="40"/>
      <c r="J11" s="41" t="s">
        <v>78</v>
      </c>
      <c r="K11" s="42">
        <v>1</v>
      </c>
      <c r="L11" s="42">
        <v>3</v>
      </c>
      <c r="M11" s="81">
        <f>IF($A11="","",VLOOKUP($A11,'[1]ž round robin žrebna lista'!$A$7:$R$128,14))</f>
        <v>0</v>
      </c>
      <c r="N11" s="4">
        <v>3</v>
      </c>
      <c r="O11" s="44" t="str">
        <f>UPPER(IF($A11="","",VLOOKUP($A11,'[1]ž round robin žrebna lista'!$A$7:$R$128,2)))</f>
        <v/>
      </c>
      <c r="P11" s="44" t="str">
        <f>UPPER(IF($A11="","",VLOOKUP($A11,'[1]ž round robin žrebna lista'!$A$7:$R$128,3)))</f>
        <v>BURMISTROVA</v>
      </c>
      <c r="Q11" s="44" t="str">
        <f>PROPER(IF($A11="","",VLOOKUP($A11,'[1]ž round robin žrebna lista'!$A$7:$R$128,4)))</f>
        <v>Aglaia</v>
      </c>
      <c r="R11" s="44" t="str">
        <f>UPPER(IF($A11="","",VLOOKUP($A11,'[1]ž round robin žrebna lista'!$A$7:$R$128,5)))</f>
        <v>TABRE</v>
      </c>
      <c r="S11" s="46"/>
      <c r="T11" s="46"/>
      <c r="U11" s="156"/>
      <c r="V11" s="46"/>
      <c r="W11" s="4">
        <v>3</v>
      </c>
      <c r="X11" s="44" t="str">
        <f>UPPER(IF($A11="","",VLOOKUP($A11,'[1]ž round robin žrebna lista'!$A$7:$R$128,2)))</f>
        <v/>
      </c>
      <c r="Y11" s="44" t="str">
        <f>UPPER(IF($A11="","",VLOOKUP($A11,'[1]ž round robin žrebna lista'!$A$7:$R$128,3)))</f>
        <v>BURMISTROVA</v>
      </c>
      <c r="Z11" s="44" t="str">
        <f>PROPER(IF($A11="","",VLOOKUP($A11,'[1]ž round robin žrebna lista'!$A$7:$R$128,4)))</f>
        <v>Aglaia</v>
      </c>
      <c r="AA11" s="44" t="str">
        <f>UPPER(IF($A11="","",VLOOKUP($A11,'[1]ž round robin žrebna lista'!$A$7:$R$128,5)))</f>
        <v>TABRE</v>
      </c>
      <c r="AB11" s="46" t="str">
        <f>IF(S11="","",IF(S11="1bb","1bb",IF(S11="3bb","3bb",IF(S11=1,0,M9))))</f>
        <v/>
      </c>
      <c r="AC11" s="46" t="str">
        <f>IF(T11="","",IF(T11="2bb","2bb",IF(T11="3bb","3bb",IF(T11=2,0,M10))))</f>
        <v/>
      </c>
      <c r="AD11" s="45"/>
      <c r="AE11" s="46" t="str">
        <f>IF(V11="","",IF(V11="3bb","3bb",IF(V11="4bb","4bb",IF(V11=3,M12,0))))</f>
        <v/>
      </c>
      <c r="AF11" s="47">
        <f>SUM(AC11:AE11)</f>
        <v>0</v>
      </c>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row>
    <row r="12" spans="1:255" ht="69" customHeight="1" x14ac:dyDescent="0.5">
      <c r="A12" s="35">
        <v>10</v>
      </c>
      <c r="B12" s="36">
        <v>4</v>
      </c>
      <c r="C12" s="37" t="str">
        <f>UPPER(IF($A12="","",VLOOKUP($A12,'[1]ž round robin žrebna lista'!$A$7:$R$128,2)))</f>
        <v/>
      </c>
      <c r="D12" s="38" t="str">
        <f>UPPER(IF($A12="","",VLOOKUP($A12,'[1]ž round robin žrebna lista'!$A$7:$R$128,3)))</f>
        <v>CEJ</v>
      </c>
      <c r="E12" s="38" t="str">
        <f>PROPER(IF($A12="","",VLOOKUP($A12,'[1]ž round robin žrebna lista'!$A$7:$R$128,4)))</f>
        <v>Iva</v>
      </c>
      <c r="F12" s="39" t="s">
        <v>65</v>
      </c>
      <c r="G12" s="41" t="s">
        <v>84</v>
      </c>
      <c r="H12" s="41" t="s">
        <v>82</v>
      </c>
      <c r="I12" s="41" t="s">
        <v>73</v>
      </c>
      <c r="J12" s="40"/>
      <c r="K12" s="42">
        <v>2</v>
      </c>
      <c r="L12" s="42">
        <v>1</v>
      </c>
      <c r="M12" s="81">
        <f>IF($A12="","",VLOOKUP($A12,'[1]ž round robin žrebna lista'!$A$7:$R$128,14))</f>
        <v>0</v>
      </c>
      <c r="N12" s="4">
        <v>4</v>
      </c>
      <c r="O12" s="44" t="str">
        <f>UPPER(IF($A12="","",VLOOKUP($A12,'[1]ž round robin žrebna lista'!$A$7:$R$128,2)))</f>
        <v/>
      </c>
      <c r="P12" s="44" t="str">
        <f>UPPER(IF($A12="","",VLOOKUP($A12,'[1]ž round robin žrebna lista'!$A$7:$R$128,3)))</f>
        <v>CEJ</v>
      </c>
      <c r="Q12" s="44" t="str">
        <f>PROPER(IF($A12="","",VLOOKUP($A12,'[1]ž round robin žrebna lista'!$A$7:$R$128,4)))</f>
        <v>Iva</v>
      </c>
      <c r="R12" s="44" t="str">
        <f>UPPER(IF($A12="","",VLOOKUP($A12,'[1]ž round robin žrebna lista'!$A$7:$R$128,5)))</f>
        <v>TK-AB</v>
      </c>
      <c r="S12" s="46"/>
      <c r="T12" s="46"/>
      <c r="U12" s="46"/>
      <c r="V12" s="156"/>
      <c r="W12" s="4">
        <v>4</v>
      </c>
      <c r="X12" s="44" t="str">
        <f>UPPER(IF($A12="","",VLOOKUP($A12,'[1]ž round robin žrebna lista'!$A$7:$R$128,2)))</f>
        <v/>
      </c>
      <c r="Y12" s="44" t="str">
        <f>UPPER(IF($A12="","",VLOOKUP($A12,'[1]ž round robin žrebna lista'!$A$7:$R$128,3)))</f>
        <v>CEJ</v>
      </c>
      <c r="Z12" s="44" t="str">
        <f>PROPER(IF($A12="","",VLOOKUP($A12,'[1]ž round robin žrebna lista'!$A$7:$R$128,4)))</f>
        <v>Iva</v>
      </c>
      <c r="AA12" s="44" t="str">
        <f>UPPER(IF($A12="","",VLOOKUP($A12,'[1]ž round robin žrebna lista'!$A$7:$R$128,5)))</f>
        <v>TK-AB</v>
      </c>
      <c r="AB12" s="46" t="str">
        <f>IF(S12="","",IF(S12="1bb","1bb",IF(S12="4bb","4bb",IF(S12=1,0,M9))))</f>
        <v/>
      </c>
      <c r="AC12" s="46" t="str">
        <f>IF(T12="","",IF(T12="2bb","2bb",IF(T12="4bb","4bb",IF(T12=2,0,M10))))</f>
        <v/>
      </c>
      <c r="AD12" s="46" t="str">
        <f>IF(U12="","",IF(U12="3bb","3bb",IF(U12="4bb","4bb",IF(U12=3,0,M11))))</f>
        <v/>
      </c>
      <c r="AE12" s="45"/>
      <c r="AF12" s="47">
        <f>SUM(AC12:AE12)</f>
        <v>0</v>
      </c>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row>
    <row r="13" spans="1:255" ht="24" customHeight="1" thickBot="1" x14ac:dyDescent="0.55000000000000004">
      <c r="A13" s="57"/>
      <c r="B13" s="58"/>
      <c r="C13" s="59"/>
      <c r="D13" s="60"/>
      <c r="E13" s="60"/>
      <c r="F13" s="61"/>
      <c r="G13" s="62"/>
      <c r="H13" s="62"/>
      <c r="I13" s="62"/>
      <c r="J13" s="63"/>
      <c r="K13" s="64"/>
      <c r="L13" s="64"/>
      <c r="N13" s="4"/>
      <c r="O13" s="11"/>
      <c r="P13" s="11"/>
      <c r="Q13" s="11"/>
      <c r="R13" s="11"/>
      <c r="S13" s="32"/>
      <c r="T13" s="32"/>
      <c r="U13" s="32"/>
      <c r="V13" s="157"/>
      <c r="W13" s="4"/>
      <c r="X13" s="11"/>
      <c r="Y13" s="11"/>
      <c r="Z13" s="11"/>
      <c r="AA13" s="11"/>
      <c r="AB13" s="32"/>
      <c r="AC13" s="32"/>
      <c r="AD13" s="32"/>
      <c r="AE13" s="56"/>
      <c r="AF13" s="31"/>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row>
    <row r="14" spans="1:255" ht="55.5" customHeight="1" thickBot="1" x14ac:dyDescent="0.85">
      <c r="A14" s="26"/>
      <c r="B14" s="433"/>
      <c r="C14" s="434"/>
      <c r="D14" s="435"/>
      <c r="E14" s="24"/>
      <c r="F14" s="25"/>
      <c r="G14" s="419"/>
      <c r="H14" s="419"/>
      <c r="I14" s="419"/>
      <c r="J14" s="419"/>
      <c r="K14" s="420" t="s">
        <v>9</v>
      </c>
      <c r="L14" s="420" t="s">
        <v>10</v>
      </c>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row>
    <row r="15" spans="1:255" s="34" customFormat="1" ht="40.5" customHeight="1" x14ac:dyDescent="0.55000000000000004">
      <c r="A15" s="26"/>
      <c r="B15" s="26"/>
      <c r="C15" s="29" t="s">
        <v>12</v>
      </c>
      <c r="D15" s="29" t="s">
        <v>13</v>
      </c>
      <c r="E15" s="65" t="s">
        <v>14</v>
      </c>
      <c r="F15" s="29" t="s">
        <v>15</v>
      </c>
      <c r="G15" s="419"/>
      <c r="H15" s="419"/>
      <c r="I15" s="419"/>
      <c r="J15" s="419"/>
      <c r="K15" s="420"/>
      <c r="L15" s="420"/>
      <c r="M15" s="81"/>
      <c r="N15" s="30"/>
      <c r="O15" s="31" t="s">
        <v>12</v>
      </c>
      <c r="P15" s="31" t="s">
        <v>13</v>
      </c>
      <c r="Q15" s="31" t="s">
        <v>14</v>
      </c>
      <c r="R15" s="31" t="s">
        <v>15</v>
      </c>
      <c r="S15" s="32"/>
      <c r="T15" s="30"/>
      <c r="U15" s="30"/>
      <c r="V15" s="30"/>
      <c r="W15" s="30"/>
      <c r="X15" s="31" t="s">
        <v>12</v>
      </c>
      <c r="Y15" s="31" t="s">
        <v>13</v>
      </c>
      <c r="Z15" s="31" t="s">
        <v>14</v>
      </c>
      <c r="AA15" s="31" t="s">
        <v>15</v>
      </c>
      <c r="AB15" s="155"/>
      <c r="AC15" s="155"/>
      <c r="AD15" s="155"/>
      <c r="AE15" s="155"/>
      <c r="AF15" s="33" t="s">
        <v>16</v>
      </c>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row>
    <row r="16" spans="1:255" ht="69" customHeight="1" x14ac:dyDescent="0.5">
      <c r="A16" s="35"/>
      <c r="B16" s="36">
        <v>1</v>
      </c>
      <c r="C16" s="37" t="str">
        <f>UPPER(IF($A16="","",VLOOKUP($A16,'[1]ž round robin žrebna lista'!$A$7:$R$128,2)))</f>
        <v/>
      </c>
      <c r="D16" s="38" t="str">
        <f>UPPER(IF($A16="","",VLOOKUP($A16,'[1]ž round robin žrebna lista'!$A$7:$R$128,3)))</f>
        <v/>
      </c>
      <c r="E16" s="38" t="str">
        <f>PROPER(IF($A16="","",VLOOKUP($A16,'[1]ž round robin žrebna lista'!$A$7:$R$128,4)))</f>
        <v/>
      </c>
      <c r="F16" s="39" t="str">
        <f>UPPER(IF($A16="","",VLOOKUP($A16,'[1]ž round robin žrebna lista'!$A$7:$R$128,5)))</f>
        <v/>
      </c>
      <c r="G16" s="40"/>
      <c r="H16" s="41"/>
      <c r="I16" s="41"/>
      <c r="J16" s="41"/>
      <c r="K16" s="42"/>
      <c r="L16" s="42"/>
      <c r="M16" s="81" t="str">
        <f>IF($A16="","",VLOOKUP($A16,'[1]ž round robin žrebna lista'!$A$7:$R$128,14))</f>
        <v/>
      </c>
      <c r="N16" s="4">
        <v>1</v>
      </c>
      <c r="O16" s="44" t="str">
        <f>UPPER(IF($A16="","",VLOOKUP($A16,'[1]ž round robin žrebna lista'!$A$7:$R$128,2)))</f>
        <v/>
      </c>
      <c r="P16" s="44" t="str">
        <f>UPPER(IF($A16="","",VLOOKUP($A16,'[1]ž round robin žrebna lista'!$A$7:$R$128,3)))</f>
        <v/>
      </c>
      <c r="Q16" s="44" t="str">
        <f>PROPER(IF($A16="","",VLOOKUP($A16,'[1]ž round robin žrebna lista'!$A$7:$R$128,4)))</f>
        <v/>
      </c>
      <c r="R16" s="44" t="str">
        <f>UPPER(IF($A16="","",VLOOKUP($A16,'[1]ž round robin žrebna lista'!$A$7:$R$128,5)))</f>
        <v/>
      </c>
      <c r="S16" s="156"/>
      <c r="T16" s="46"/>
      <c r="U16" s="46"/>
      <c r="V16" s="46"/>
      <c r="W16" s="4">
        <v>1</v>
      </c>
      <c r="X16" s="44" t="str">
        <f>UPPER(IF($A16="","",VLOOKUP($A16,'[1]ž round robin žrebna lista'!$A$7:$R$128,2)))</f>
        <v/>
      </c>
      <c r="Y16" s="44" t="str">
        <f>UPPER(IF($A16="","",VLOOKUP($A16,'[1]ž round robin žrebna lista'!$A$7:$R$128,3)))</f>
        <v/>
      </c>
      <c r="Z16" s="44" t="str">
        <f>PROPER(IF($A16="","",VLOOKUP($A16,'[1]ž round robin žrebna lista'!$A$7:$R$128,4)))</f>
        <v/>
      </c>
      <c r="AA16" s="44" t="str">
        <f>UPPER(IF($A16="","",VLOOKUP($A16,'[1]ž round robin žrebna lista'!$A$7:$R$128,5)))</f>
        <v/>
      </c>
      <c r="AB16" s="45"/>
      <c r="AC16" s="46" t="str">
        <f>IF(T16="","",IF(T16="1bb","1bb",IF(T16="2bb","2bb",IF(T16=1,$M17,0))))</f>
        <v/>
      </c>
      <c r="AD16" s="46" t="str">
        <f>IF(U16="","",IF(U16="1bb","1bb",IF(U16="3bb","3bb",IF(U16=1,$M18,0))))</f>
        <v/>
      </c>
      <c r="AE16" s="46" t="str">
        <f>IF(V16="","",IF(V16="1bb","1bb",IF(V16="4bb","4bb",IF(V16=1,$M19,0))))</f>
        <v/>
      </c>
      <c r="AF16" s="47">
        <f>SUM(AC16:AE16)</f>
        <v>0</v>
      </c>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row>
    <row r="17" spans="1:255" ht="69" customHeight="1" x14ac:dyDescent="0.5">
      <c r="A17" s="35"/>
      <c r="B17" s="36">
        <v>2</v>
      </c>
      <c r="C17" s="37" t="str">
        <f>UPPER(IF($A17="","",VLOOKUP($A17,'[1]ž round robin žrebna lista'!$A$7:$R$128,2)))</f>
        <v/>
      </c>
      <c r="D17" s="38" t="str">
        <f>UPPER(IF($A17="","",VLOOKUP($A17,'[1]ž round robin žrebna lista'!$A$7:$R$128,3)))</f>
        <v/>
      </c>
      <c r="E17" s="38" t="str">
        <f>PROPER(IF($A17="","",VLOOKUP($A17,'[1]ž round robin žrebna lista'!$A$7:$R$128,4)))</f>
        <v/>
      </c>
      <c r="F17" s="39" t="str">
        <f>UPPER(IF($A17="","",VLOOKUP($A17,'[1]ž round robin žrebna lista'!$A$7:$R$128,5)))</f>
        <v/>
      </c>
      <c r="G17" s="41"/>
      <c r="H17" s="40"/>
      <c r="I17" s="41"/>
      <c r="J17" s="41"/>
      <c r="K17" s="42"/>
      <c r="L17" s="42"/>
      <c r="M17" s="81" t="str">
        <f>IF($A17="","",VLOOKUP($A17,'[1]ž round robin žrebna lista'!$A$7:$R$128,14))</f>
        <v/>
      </c>
      <c r="N17" s="4">
        <v>2</v>
      </c>
      <c r="O17" s="44" t="str">
        <f>UPPER(IF($A17="","",VLOOKUP($A17,'[1]ž round robin žrebna lista'!$A$7:$R$128,2)))</f>
        <v/>
      </c>
      <c r="P17" s="44" t="str">
        <f>UPPER(IF($A17="","",VLOOKUP($A17,'[1]ž round robin žrebna lista'!$A$7:$R$128,3)))</f>
        <v/>
      </c>
      <c r="Q17" s="44" t="str">
        <f>PROPER(IF($A17="","",VLOOKUP($A17,'[1]ž round robin žrebna lista'!$A$7:$R$128,4)))</f>
        <v/>
      </c>
      <c r="R17" s="44" t="str">
        <f>UPPER(IF($A17="","",VLOOKUP($A17,'[1]ž round robin žrebna lista'!$A$7:$R$128,5)))</f>
        <v/>
      </c>
      <c r="S17" s="46"/>
      <c r="T17" s="156"/>
      <c r="U17" s="46"/>
      <c r="V17" s="46"/>
      <c r="W17" s="4">
        <v>2</v>
      </c>
      <c r="X17" s="44" t="str">
        <f>UPPER(IF($A17="","",VLOOKUP($A17,'[1]ž round robin žrebna lista'!$A$7:$R$128,2)))</f>
        <v/>
      </c>
      <c r="Y17" s="44" t="str">
        <f>UPPER(IF($A17="","",VLOOKUP($A17,'[1]ž round robin žrebna lista'!$A$7:$R$128,3)))</f>
        <v/>
      </c>
      <c r="Z17" s="44" t="str">
        <f>PROPER(IF($A17="","",VLOOKUP($A17,'[1]ž round robin žrebna lista'!$A$7:$R$128,4)))</f>
        <v/>
      </c>
      <c r="AA17" s="44" t="str">
        <f>UPPER(IF($A17="","",VLOOKUP($A17,'[1]ž round robin žrebna lista'!$A$7:$R$128,5)))</f>
        <v/>
      </c>
      <c r="AB17" s="46" t="str">
        <f>IF(S17="","",IF(S17="1bb","1bb",IF(S17="2bb","2bb",IF(S17=1,0,M16))))</f>
        <v/>
      </c>
      <c r="AC17" s="45"/>
      <c r="AD17" s="46" t="str">
        <f>IF(U17="","",IF(U17="2bb","2bb",IF(U17="3bb","3bb",IF(U17=2,M18,0))))</f>
        <v/>
      </c>
      <c r="AE17" s="46" t="str">
        <f>IF(V17="","",IF(V17="2bb","2bb",IF(V17="4bb","4bb",IF(V17=2,M19,0))))</f>
        <v/>
      </c>
      <c r="AF17" s="47">
        <f>SUM(AB17:AE17)</f>
        <v>0</v>
      </c>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row>
    <row r="18" spans="1:255" ht="69" customHeight="1" x14ac:dyDescent="0.5">
      <c r="A18" s="35"/>
      <c r="B18" s="36">
        <v>3</v>
      </c>
      <c r="C18" s="37" t="str">
        <f>UPPER(IF($A18="","",VLOOKUP($A18,'[1]ž round robin žrebna lista'!$A$7:$R$128,2)))</f>
        <v/>
      </c>
      <c r="D18" s="38" t="str">
        <f>UPPER(IF($A18="","",VLOOKUP($A18,'[1]ž round robin žrebna lista'!$A$7:$R$128,3)))</f>
        <v/>
      </c>
      <c r="E18" s="38" t="str">
        <f>PROPER(IF($A18="","",VLOOKUP($A18,'[1]ž round robin žrebna lista'!$A$7:$R$128,4)))</f>
        <v/>
      </c>
      <c r="F18" s="39" t="str">
        <f>UPPER(IF($A18="","",VLOOKUP($A18,'[1]ž round robin žrebna lista'!$A$7:$R$128,5)))</f>
        <v/>
      </c>
      <c r="G18" s="41"/>
      <c r="H18" s="41"/>
      <c r="I18" s="40"/>
      <c r="J18" s="41"/>
      <c r="K18" s="42"/>
      <c r="L18" s="42"/>
      <c r="M18" s="81" t="str">
        <f>IF($A18="","",VLOOKUP($A18,'[1]ž round robin žrebna lista'!$A$7:$R$128,14))</f>
        <v/>
      </c>
      <c r="N18" s="4">
        <v>3</v>
      </c>
      <c r="O18" s="44" t="str">
        <f>UPPER(IF($A18="","",VLOOKUP($A18,'[1]ž round robin žrebna lista'!$A$7:$R$128,2)))</f>
        <v/>
      </c>
      <c r="P18" s="44" t="str">
        <f>UPPER(IF($A18="","",VLOOKUP($A18,'[1]ž round robin žrebna lista'!$A$7:$R$128,3)))</f>
        <v/>
      </c>
      <c r="Q18" s="44" t="str">
        <f>PROPER(IF($A18="","",VLOOKUP($A18,'[1]ž round robin žrebna lista'!$A$7:$R$128,4)))</f>
        <v/>
      </c>
      <c r="R18" s="44" t="str">
        <f>UPPER(IF($A18="","",VLOOKUP($A18,'[1]ž round robin žrebna lista'!$A$7:$R$128,5)))</f>
        <v/>
      </c>
      <c r="S18" s="46"/>
      <c r="T18" s="46"/>
      <c r="U18" s="156"/>
      <c r="V18" s="46"/>
      <c r="W18" s="4">
        <v>3</v>
      </c>
      <c r="X18" s="44" t="str">
        <f>UPPER(IF($A18="","",VLOOKUP($A18,'[1]ž round robin žrebna lista'!$A$7:$R$128,2)))</f>
        <v/>
      </c>
      <c r="Y18" s="44" t="str">
        <f>UPPER(IF($A18="","",VLOOKUP($A18,'[1]ž round robin žrebna lista'!$A$7:$R$128,3)))</f>
        <v/>
      </c>
      <c r="Z18" s="44" t="str">
        <f>PROPER(IF($A18="","",VLOOKUP($A18,'[1]ž round robin žrebna lista'!$A$7:$R$128,4)))</f>
        <v/>
      </c>
      <c r="AA18" s="44" t="str">
        <f>UPPER(IF($A18="","",VLOOKUP($A18,'[1]ž round robin žrebna lista'!$A$7:$R$128,5)))</f>
        <v/>
      </c>
      <c r="AB18" s="46" t="str">
        <f>IF(S18="","",IF(S18="1bb","1bb",IF(S18="3bb","3bb",IF(S18=1,0,M16))))</f>
        <v/>
      </c>
      <c r="AC18" s="46" t="str">
        <f>IF(T18="","",IF(T18="2bb","2bb",IF(T18="3bb","3bb",IF(T18=2,0,M17))))</f>
        <v/>
      </c>
      <c r="AD18" s="45"/>
      <c r="AE18" s="46" t="str">
        <f>IF(V18="","",IF(V18="3bb","3bb",IF(V18="4bb","4bb",IF(V18=3,M19,0))))</f>
        <v/>
      </c>
      <c r="AF18" s="47">
        <f>SUM(AB18:AE18)</f>
        <v>0</v>
      </c>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row>
    <row r="19" spans="1:255" ht="69" customHeight="1" x14ac:dyDescent="0.5">
      <c r="A19" s="35"/>
      <c r="B19" s="36">
        <v>4</v>
      </c>
      <c r="C19" s="37" t="str">
        <f>UPPER(IF($A19="","",VLOOKUP($A19,'[1]ž round robin žrebna lista'!$A$7:$R$128,2)))</f>
        <v/>
      </c>
      <c r="D19" s="38" t="str">
        <f>UPPER(IF($A19="","",VLOOKUP($A19,'[1]ž round robin žrebna lista'!$A$7:$R$128,3)))</f>
        <v/>
      </c>
      <c r="E19" s="38" t="str">
        <f>PROPER(IF($A19="","",VLOOKUP($A19,'[1]ž round robin žrebna lista'!$A$7:$R$128,4)))</f>
        <v/>
      </c>
      <c r="F19" s="39" t="str">
        <f>UPPER(IF($A19="","",VLOOKUP($A19,'[1]ž round robin žrebna lista'!$A$7:$R$128,5)))</f>
        <v/>
      </c>
      <c r="G19" s="41"/>
      <c r="H19" s="41"/>
      <c r="I19" s="41"/>
      <c r="J19" s="40"/>
      <c r="K19" s="42"/>
      <c r="L19" s="42"/>
      <c r="M19" s="81" t="str">
        <f>IF($A19="","",VLOOKUP($A19,'[1]ž round robin žrebna lista'!$A$7:$R$128,14))</f>
        <v/>
      </c>
      <c r="N19" s="4">
        <v>4</v>
      </c>
      <c r="O19" s="44" t="str">
        <f>UPPER(IF($A19="","",VLOOKUP($A19,'[1]ž round robin žrebna lista'!$A$7:$R$128,2)))</f>
        <v/>
      </c>
      <c r="P19" s="44" t="str">
        <f>UPPER(IF($A19="","",VLOOKUP($A19,'[1]ž round robin žrebna lista'!$A$7:$R$128,3)))</f>
        <v/>
      </c>
      <c r="Q19" s="44" t="str">
        <f>PROPER(IF($A19="","",VLOOKUP($A19,'[1]ž round robin žrebna lista'!$A$7:$R$128,4)))</f>
        <v/>
      </c>
      <c r="R19" s="44" t="str">
        <f>UPPER(IF($A19="","",VLOOKUP($A19,'[1]ž round robin žrebna lista'!$A$7:$R$128,5)))</f>
        <v/>
      </c>
      <c r="S19" s="46"/>
      <c r="T19" s="46"/>
      <c r="U19" s="46"/>
      <c r="V19" s="156"/>
      <c r="W19" s="4">
        <v>4</v>
      </c>
      <c r="X19" s="44" t="str">
        <f>UPPER(IF($A19="","",VLOOKUP($A19,'[1]ž round robin žrebna lista'!$A$7:$R$128,2)))</f>
        <v/>
      </c>
      <c r="Y19" s="44" t="str">
        <f>UPPER(IF($A19="","",VLOOKUP($A19,'[1]ž round robin žrebna lista'!$A$7:$R$128,3)))</f>
        <v/>
      </c>
      <c r="Z19" s="44" t="str">
        <f>PROPER(IF($A19="","",VLOOKUP($A19,'[1]ž round robin žrebna lista'!$A$7:$R$128,4)))</f>
        <v/>
      </c>
      <c r="AA19" s="44" t="str">
        <f>UPPER(IF($A19="","",VLOOKUP($A19,'[1]ž round robin žrebna lista'!$A$7:$R$128,5)))</f>
        <v/>
      </c>
      <c r="AB19" s="46" t="str">
        <f>IF(S19="","",IF(S19="1bb","1bb",IF(S19="4bb","4bb",IF(S19=1,0,M16))))</f>
        <v/>
      </c>
      <c r="AC19" s="46" t="str">
        <f>IF(T19="","",IF(T19="2bb","2bb",IF(T19="4bb","4bb",IF(T19=2,0,M17))))</f>
        <v/>
      </c>
      <c r="AD19" s="46" t="str">
        <f>IF(U19="","",IF(U19="3bb","3bb",IF(U19="4bb","4bb",IF(U19=3,0,M18))))</f>
        <v/>
      </c>
      <c r="AE19" s="45"/>
      <c r="AF19" s="47">
        <f>SUM(AB19:AD19)</f>
        <v>0</v>
      </c>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row>
    <row r="20" spans="1:255" ht="25.5" customHeight="1" thickBot="1" x14ac:dyDescent="0.55000000000000004">
      <c r="A20" s="57"/>
      <c r="B20" s="58"/>
      <c r="C20" s="59"/>
      <c r="D20" s="60"/>
      <c r="E20" s="60"/>
      <c r="F20" s="61"/>
      <c r="G20" s="62"/>
      <c r="H20" s="62"/>
      <c r="I20" s="62"/>
      <c r="J20" s="63"/>
      <c r="K20" s="64"/>
      <c r="L20" s="64"/>
      <c r="N20" s="4"/>
      <c r="O20" s="11"/>
      <c r="P20" s="11"/>
      <c r="Q20" s="11"/>
      <c r="R20" s="11"/>
      <c r="S20" s="32"/>
      <c r="T20" s="32"/>
      <c r="U20" s="32"/>
      <c r="V20" s="157"/>
      <c r="W20" s="4"/>
      <c r="X20" s="11"/>
      <c r="Y20" s="11"/>
      <c r="Z20" s="11"/>
      <c r="AA20" s="11"/>
      <c r="AB20" s="32"/>
      <c r="AC20" s="32"/>
      <c r="AD20" s="32"/>
      <c r="AE20" s="56"/>
      <c r="AF20" s="31"/>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row>
    <row r="21" spans="1:255" ht="49.5" customHeight="1" thickBot="1" x14ac:dyDescent="0.85">
      <c r="A21" s="1"/>
      <c r="B21" s="433"/>
      <c r="C21" s="434"/>
      <c r="D21" s="435"/>
      <c r="E21" s="24"/>
      <c r="F21" s="25"/>
      <c r="G21" s="419"/>
      <c r="H21" s="419"/>
      <c r="I21" s="419"/>
      <c r="J21" s="419"/>
      <c r="K21" s="420" t="s">
        <v>9</v>
      </c>
      <c r="L21" s="420" t="s">
        <v>10</v>
      </c>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row>
    <row r="22" spans="1:255" s="34" customFormat="1" ht="40.5" customHeight="1" x14ac:dyDescent="0.55000000000000004">
      <c r="A22" s="158"/>
      <c r="B22" s="158"/>
      <c r="C22" s="29" t="s">
        <v>12</v>
      </c>
      <c r="D22" s="29" t="s">
        <v>13</v>
      </c>
      <c r="E22" s="65" t="s">
        <v>14</v>
      </c>
      <c r="F22" s="29" t="s">
        <v>15</v>
      </c>
      <c r="G22" s="419"/>
      <c r="H22" s="419"/>
      <c r="I22" s="419"/>
      <c r="J22" s="419"/>
      <c r="K22" s="420"/>
      <c r="L22" s="420"/>
      <c r="M22" s="81"/>
      <c r="N22" s="30"/>
      <c r="O22" s="31" t="s">
        <v>12</v>
      </c>
      <c r="P22" s="31" t="s">
        <v>13</v>
      </c>
      <c r="Q22" s="31" t="s">
        <v>14</v>
      </c>
      <c r="R22" s="31" t="s">
        <v>15</v>
      </c>
      <c r="S22" s="32"/>
      <c r="T22" s="30"/>
      <c r="U22" s="30"/>
      <c r="V22" s="30"/>
      <c r="W22" s="30"/>
      <c r="X22" s="31" t="s">
        <v>12</v>
      </c>
      <c r="Y22" s="31" t="s">
        <v>13</v>
      </c>
      <c r="Z22" s="31" t="s">
        <v>14</v>
      </c>
      <c r="AA22" s="31" t="s">
        <v>15</v>
      </c>
      <c r="AB22" s="155"/>
      <c r="AC22" s="155"/>
      <c r="AD22" s="155"/>
      <c r="AE22" s="155"/>
      <c r="AF22" s="33" t="s">
        <v>16</v>
      </c>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row>
    <row r="23" spans="1:255" ht="69" customHeight="1" x14ac:dyDescent="0.5">
      <c r="A23" s="35"/>
      <c r="B23" s="36">
        <v>1</v>
      </c>
      <c r="C23" s="37" t="str">
        <f>UPPER(IF($A23="","",VLOOKUP($A23,'[1]ž round robin žrebna lista'!$A$7:$R$128,2)))</f>
        <v/>
      </c>
      <c r="D23" s="38" t="str">
        <f>UPPER(IF($A23="","",VLOOKUP($A23,'[1]ž round robin žrebna lista'!$A$7:$R$128,3)))</f>
        <v/>
      </c>
      <c r="E23" s="38" t="str">
        <f>PROPER(IF($A23="","",VLOOKUP($A23,'[1]ž round robin žrebna lista'!$A$7:$R$128,4)))</f>
        <v/>
      </c>
      <c r="F23" s="39" t="str">
        <f>UPPER(IF($A23="","",VLOOKUP($A23,'[1]ž round robin žrebna lista'!$A$7:$R$128,5)))</f>
        <v/>
      </c>
      <c r="G23" s="40"/>
      <c r="H23" s="41"/>
      <c r="I23" s="41"/>
      <c r="J23" s="41"/>
      <c r="K23" s="42"/>
      <c r="L23" s="42"/>
      <c r="M23" s="81" t="str">
        <f>IF($A23="","",VLOOKUP($A23,'[1]ž round robin žrebna lista'!$A$7:$R$128,14))</f>
        <v/>
      </c>
      <c r="N23" s="4">
        <v>1</v>
      </c>
      <c r="O23" s="44" t="str">
        <f>UPPER(IF($A23="","",VLOOKUP($A23,'[1]ž round robin žrebna lista'!$A$7:$R$128,2)))</f>
        <v/>
      </c>
      <c r="P23" s="44" t="str">
        <f>UPPER(IF($A23="","",VLOOKUP($A23,'[1]ž round robin žrebna lista'!$A$7:$R$128,3)))</f>
        <v/>
      </c>
      <c r="Q23" s="44" t="str">
        <f>PROPER(IF($A23="","",VLOOKUP($A23,'[1]ž round robin žrebna lista'!$A$7:$R$128,4)))</f>
        <v/>
      </c>
      <c r="R23" s="44" t="str">
        <f>UPPER(IF($A23="","",VLOOKUP($A23,'[1]ž round robin žrebna lista'!$A$7:$R$128,5)))</f>
        <v/>
      </c>
      <c r="S23" s="156"/>
      <c r="T23" s="46"/>
      <c r="U23" s="46"/>
      <c r="V23" s="46"/>
      <c r="W23" s="4">
        <v>1</v>
      </c>
      <c r="X23" s="44" t="str">
        <f>UPPER(IF($A23="","",VLOOKUP($A23,'[1]ž round robin žrebna lista'!$A$7:$R$128,2)))</f>
        <v/>
      </c>
      <c r="Y23" s="44" t="str">
        <f>UPPER(IF($A23="","",VLOOKUP($A23,'[1]ž round robin žrebna lista'!$A$7:$R$128,3)))</f>
        <v/>
      </c>
      <c r="Z23" s="44" t="str">
        <f>PROPER(IF($A23="","",VLOOKUP($A23,'[1]ž round robin žrebna lista'!$A$7:$R$128,4)))</f>
        <v/>
      </c>
      <c r="AA23" s="44" t="str">
        <f>UPPER(IF($A23="","",VLOOKUP($A23,'[1]ž round robin žrebna lista'!$A$7:$R$128,5)))</f>
        <v/>
      </c>
      <c r="AB23" s="45"/>
      <c r="AC23" s="46" t="str">
        <f>IF(T23="","",IF(T23="1bb","1bb",IF(T23="2bb","2bb",IF(T23=1,$M24,0))))</f>
        <v/>
      </c>
      <c r="AD23" s="46" t="str">
        <f>IF(U23="","",IF(U23="1bb","1bb",IF(U23="3bb","3bb",IF(U23=1,$M25,0))))</f>
        <v/>
      </c>
      <c r="AE23" s="46" t="str">
        <f>IF(V23="","",IF(V23="1bb","1bb",IF(V23="4bb","4bb",IF(V23=1,$M26,0))))</f>
        <v/>
      </c>
      <c r="AF23" s="47">
        <f>SUM(AC23:AE23)</f>
        <v>0</v>
      </c>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row>
    <row r="24" spans="1:255" ht="69" customHeight="1" x14ac:dyDescent="0.5">
      <c r="A24" s="35"/>
      <c r="B24" s="36">
        <v>2</v>
      </c>
      <c r="C24" s="37" t="str">
        <f>UPPER(IF($A24="","",VLOOKUP($A24,'[1]ž round robin žrebna lista'!$A$7:$R$128,2)))</f>
        <v/>
      </c>
      <c r="D24" s="38" t="str">
        <f>UPPER(IF($A24="","",VLOOKUP($A24,'[1]ž round robin žrebna lista'!$A$7:$R$128,3)))</f>
        <v/>
      </c>
      <c r="E24" s="38" t="str">
        <f>PROPER(IF($A24="","",VLOOKUP($A24,'[1]ž round robin žrebna lista'!$A$7:$R$128,4)))</f>
        <v/>
      </c>
      <c r="F24" s="39" t="str">
        <f>UPPER(IF($A24="","",VLOOKUP($A24,'[1]ž round robin žrebna lista'!$A$7:$R$128,5)))</f>
        <v/>
      </c>
      <c r="G24" s="41"/>
      <c r="H24" s="40"/>
      <c r="I24" s="41"/>
      <c r="J24" s="41"/>
      <c r="K24" s="42"/>
      <c r="L24" s="42"/>
      <c r="M24" s="81" t="str">
        <f>IF($A24="","",VLOOKUP($A24,'[1]ž round robin žrebna lista'!$A$7:$R$128,14))</f>
        <v/>
      </c>
      <c r="N24" s="4">
        <v>2</v>
      </c>
      <c r="O24" s="44" t="str">
        <f>UPPER(IF($A24="","",VLOOKUP($A24,'[1]ž round robin žrebna lista'!$A$7:$R$128,2)))</f>
        <v/>
      </c>
      <c r="P24" s="44" t="str">
        <f>UPPER(IF($A24="","",VLOOKUP($A24,'[1]ž round robin žrebna lista'!$A$7:$R$128,3)))</f>
        <v/>
      </c>
      <c r="Q24" s="44" t="str">
        <f>PROPER(IF($A24="","",VLOOKUP($A24,'[1]ž round robin žrebna lista'!$A$7:$R$128,4)))</f>
        <v/>
      </c>
      <c r="R24" s="44" t="str">
        <f>UPPER(IF($A24="","",VLOOKUP($A24,'[1]ž round robin žrebna lista'!$A$7:$R$128,5)))</f>
        <v/>
      </c>
      <c r="S24" s="46"/>
      <c r="T24" s="156"/>
      <c r="U24" s="46"/>
      <c r="V24" s="46"/>
      <c r="W24" s="4">
        <v>2</v>
      </c>
      <c r="X24" s="44" t="str">
        <f>UPPER(IF($A24="","",VLOOKUP($A24,'[1]ž round robin žrebna lista'!$A$7:$R$128,2)))</f>
        <v/>
      </c>
      <c r="Y24" s="44" t="str">
        <f>UPPER(IF($A24="","",VLOOKUP($A24,'[1]ž round robin žrebna lista'!$A$7:$R$128,3)))</f>
        <v/>
      </c>
      <c r="Z24" s="44" t="str">
        <f>PROPER(IF($A24="","",VLOOKUP($A24,'[1]ž round robin žrebna lista'!$A$7:$R$128,4)))</f>
        <v/>
      </c>
      <c r="AA24" s="44" t="str">
        <f>UPPER(IF($A24="","",VLOOKUP($A24,'[1]ž round robin žrebna lista'!$A$7:$R$128,5)))</f>
        <v/>
      </c>
      <c r="AB24" s="46" t="str">
        <f>IF(S24="","",IF(S24="1bb","1bb",IF(S24="2bb","2bb",IF(S24=1,0,M23))))</f>
        <v/>
      </c>
      <c r="AC24" s="45"/>
      <c r="AD24" s="46" t="str">
        <f>IF(U24="","",IF(U24="2bb","2bb",IF(U24="3bb","3bb",IF(U24=2,M25,0))))</f>
        <v/>
      </c>
      <c r="AE24" s="46" t="str">
        <f>IF(V24="","",IF(V24="2bb","2bb",IF(V24="4bb","4bb",IF(V24=2,M26,0))))</f>
        <v/>
      </c>
      <c r="AF24" s="47">
        <f>SUM(AB24:AE24)</f>
        <v>0</v>
      </c>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row>
    <row r="25" spans="1:255" ht="69" customHeight="1" x14ac:dyDescent="0.5">
      <c r="A25" s="35"/>
      <c r="B25" s="36">
        <v>3</v>
      </c>
      <c r="C25" s="37" t="str">
        <f>UPPER(IF($A25="","",VLOOKUP($A25,'[1]ž round robin žrebna lista'!$A$7:$R$128,2)))</f>
        <v/>
      </c>
      <c r="D25" s="38" t="str">
        <f>UPPER(IF($A25="","",VLOOKUP($A25,'[1]ž round robin žrebna lista'!$A$7:$R$128,3)))</f>
        <v/>
      </c>
      <c r="E25" s="38" t="str">
        <f>PROPER(IF($A25="","",VLOOKUP($A25,'[1]ž round robin žrebna lista'!$A$7:$R$128,4)))</f>
        <v/>
      </c>
      <c r="F25" s="39"/>
      <c r="G25" s="41"/>
      <c r="H25" s="41"/>
      <c r="I25" s="40"/>
      <c r="J25" s="41"/>
      <c r="K25" s="42"/>
      <c r="L25" s="42"/>
      <c r="M25" s="81" t="str">
        <f>IF($A25="","",VLOOKUP($A25,'[1]ž round robin žrebna lista'!$A$7:$R$128,14))</f>
        <v/>
      </c>
      <c r="N25" s="4">
        <v>3</v>
      </c>
      <c r="O25" s="44" t="str">
        <f>UPPER(IF($A25="","",VLOOKUP($A25,'[1]ž round robin žrebna lista'!$A$7:$R$128,2)))</f>
        <v/>
      </c>
      <c r="P25" s="44" t="str">
        <f>UPPER(IF($A25="","",VLOOKUP($A25,'[1]ž round robin žrebna lista'!$A$7:$R$128,3)))</f>
        <v/>
      </c>
      <c r="Q25" s="44" t="str">
        <f>PROPER(IF($A25="","",VLOOKUP($A25,'[1]ž round robin žrebna lista'!$A$7:$R$128,4)))</f>
        <v/>
      </c>
      <c r="R25" s="44" t="str">
        <f>UPPER(IF($A25="","",VLOOKUP($A25,'[1]ž round robin žrebna lista'!$A$7:$R$128,5)))</f>
        <v/>
      </c>
      <c r="S25" s="46"/>
      <c r="T25" s="46"/>
      <c r="U25" s="156"/>
      <c r="V25" s="46"/>
      <c r="W25" s="4">
        <v>3</v>
      </c>
      <c r="X25" s="44" t="str">
        <f>UPPER(IF($A25="","",VLOOKUP($A25,'[1]ž round robin žrebna lista'!$A$7:$R$128,2)))</f>
        <v/>
      </c>
      <c r="Y25" s="44" t="str">
        <f>UPPER(IF($A25="","",VLOOKUP($A25,'[1]ž round robin žrebna lista'!$A$7:$R$128,3)))</f>
        <v/>
      </c>
      <c r="Z25" s="44" t="str">
        <f>PROPER(IF($A25="","",VLOOKUP($A25,'[1]ž round robin žrebna lista'!$A$7:$R$128,4)))</f>
        <v/>
      </c>
      <c r="AA25" s="44" t="str">
        <f>UPPER(IF($A25="","",VLOOKUP($A25,'[1]ž round robin žrebna lista'!$A$7:$R$128,5)))</f>
        <v/>
      </c>
      <c r="AB25" s="46" t="str">
        <f>IF(S25="","",IF(S25="1bb","1bb",IF(S25="3bb","3bb",IF(S25=1,0,M23))))</f>
        <v/>
      </c>
      <c r="AC25" s="46" t="str">
        <f>IF(T25="","",IF(T25="2bb","2bb",IF(T25="3bb","3bb",IF(T25=2,0,M24))))</f>
        <v/>
      </c>
      <c r="AD25" s="45"/>
      <c r="AE25" s="46" t="str">
        <f>IF(V25="","",IF(V25="3bb","3bb",IF(V25="4bb","4bb",IF(V25=3,M26,0))))</f>
        <v/>
      </c>
      <c r="AF25" s="47">
        <f>SUM(AB25:AE25)</f>
        <v>0</v>
      </c>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row>
    <row r="26" spans="1:255" ht="69" customHeight="1" x14ac:dyDescent="0.5">
      <c r="A26" s="35"/>
      <c r="B26" s="36">
        <v>4</v>
      </c>
      <c r="C26" s="37" t="str">
        <f>UPPER(IF($A26="","",VLOOKUP($A26,'[1]ž round robin žrebna lista'!$A$7:$R$128,2)))</f>
        <v/>
      </c>
      <c r="D26" s="38" t="str">
        <f>UPPER(IF($A26="","",VLOOKUP($A26,'[1]ž round robin žrebna lista'!$A$7:$R$128,3)))</f>
        <v/>
      </c>
      <c r="E26" s="38" t="str">
        <f>PROPER(IF($A26="","",VLOOKUP($A26,'[1]ž round robin žrebna lista'!$A$7:$R$128,4)))</f>
        <v/>
      </c>
      <c r="F26" s="39" t="str">
        <f>UPPER(IF($A26="","",VLOOKUP($A26,'[1]ž round robin žrebna lista'!$A$7:$R$128,5)))</f>
        <v/>
      </c>
      <c r="G26" s="41"/>
      <c r="H26" s="41"/>
      <c r="I26" s="41"/>
      <c r="J26" s="40"/>
      <c r="K26" s="42"/>
      <c r="L26" s="42"/>
      <c r="M26" s="81" t="str">
        <f>IF($A26="","",VLOOKUP($A26,'[1]ž round robin žrebna lista'!$A$7:$R$128,14))</f>
        <v/>
      </c>
      <c r="N26" s="4">
        <v>4</v>
      </c>
      <c r="O26" s="44" t="str">
        <f>UPPER(IF($A26="","",VLOOKUP($A26,'[1]ž round robin žrebna lista'!$A$7:$R$128,2)))</f>
        <v/>
      </c>
      <c r="P26" s="44" t="str">
        <f>UPPER(IF($A26="","",VLOOKUP($A26,'[1]ž round robin žrebna lista'!$A$7:$R$128,3)))</f>
        <v/>
      </c>
      <c r="Q26" s="44" t="str">
        <f>PROPER(IF($A26="","",VLOOKUP($A26,'[1]ž round robin žrebna lista'!$A$7:$R$128,4)))</f>
        <v/>
      </c>
      <c r="R26" s="44" t="str">
        <f>UPPER(IF($A26="","",VLOOKUP($A26,'[1]ž round robin žrebna lista'!$A$7:$R$128,5)))</f>
        <v/>
      </c>
      <c r="S26" s="46"/>
      <c r="T26" s="46"/>
      <c r="U26" s="46"/>
      <c r="V26" s="156"/>
      <c r="W26" s="4">
        <v>4</v>
      </c>
      <c r="X26" s="44" t="str">
        <f>UPPER(IF($A26="","",VLOOKUP($A26,'[1]ž round robin žrebna lista'!$A$7:$R$128,2)))</f>
        <v/>
      </c>
      <c r="Y26" s="44" t="str">
        <f>UPPER(IF($A26="","",VLOOKUP($A26,'[1]ž round robin žrebna lista'!$A$7:$R$128,3)))</f>
        <v/>
      </c>
      <c r="Z26" s="44" t="str">
        <f>PROPER(IF($A26="","",VLOOKUP($A26,'[1]ž round robin žrebna lista'!$A$7:$R$128,4)))</f>
        <v/>
      </c>
      <c r="AA26" s="44" t="str">
        <f>UPPER(IF($A26="","",VLOOKUP($A26,'[1]ž round robin žrebna lista'!$A$7:$R$128,5)))</f>
        <v/>
      </c>
      <c r="AB26" s="46" t="str">
        <f>IF(S26="","",IF(S26="1bb","1bb",IF(S26="4bb","4bb",IF(S26=1,0,M23))))</f>
        <v/>
      </c>
      <c r="AC26" s="46" t="str">
        <f>IF(T26="","",IF(T26="2bb","2bb",IF(T26="4bb","4bb",IF(T26=2,0,M24))))</f>
        <v/>
      </c>
      <c r="AD26" s="46" t="str">
        <f>IF(U26="","",IF(U26="3bb","3bb",IF(U26="4bb","4bb",IF(U26=3,0,M25))))</f>
        <v/>
      </c>
      <c r="AE26" s="45"/>
      <c r="AF26" s="47">
        <f>SUM(AB26:AD26)</f>
        <v>0</v>
      </c>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row>
    <row r="27" spans="1:255" ht="79.5" customHeight="1" x14ac:dyDescent="0.55000000000000004">
      <c r="A27" s="415"/>
      <c r="B27" s="415"/>
      <c r="C27" s="421"/>
      <c r="D27" s="421"/>
      <c r="E27" s="1"/>
      <c r="F27" s="67" t="s">
        <v>19</v>
      </c>
      <c r="G27" s="68"/>
      <c r="H27" s="68"/>
      <c r="I27" s="68"/>
      <c r="J27" s="69" t="s">
        <v>20</v>
      </c>
      <c r="K27" s="422"/>
      <c r="L27" s="422"/>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row>
    <row r="28" spans="1:255" s="28" customFormat="1" ht="50.1" customHeight="1" x14ac:dyDescent="0.55000000000000004">
      <c r="A28" s="415"/>
      <c r="B28" s="415"/>
      <c r="C28" s="70" t="s">
        <v>21</v>
      </c>
      <c r="D28" s="1"/>
      <c r="E28" s="1"/>
      <c r="F28" s="71" t="s">
        <v>22</v>
      </c>
      <c r="G28" s="423" t="str">
        <f>'[1]vnos podatkov'!$E$10</f>
        <v>ANJA REGENT</v>
      </c>
      <c r="H28" s="423" t="str">
        <f>'[1]vnos podatkov'!$E$10</f>
        <v>ANJA REGENT</v>
      </c>
      <c r="I28" s="423" t="str">
        <f>'[1]vnos podatkov'!$E$10</f>
        <v>ANJA REGENT</v>
      </c>
      <c r="J28" s="69" t="s">
        <v>20</v>
      </c>
      <c r="K28" s="414"/>
      <c r="L28" s="414"/>
      <c r="M28" s="81"/>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7"/>
      <c r="FI28" s="27"/>
      <c r="FJ28" s="27"/>
      <c r="FK28" s="27"/>
      <c r="FL28" s="27"/>
      <c r="FM28" s="27"/>
      <c r="FN28" s="27"/>
      <c r="FO28" s="27"/>
      <c r="FP28" s="27"/>
      <c r="FQ28" s="27"/>
      <c r="FR28" s="27"/>
      <c r="FS28" s="27"/>
      <c r="FT28" s="27"/>
      <c r="FU28" s="27"/>
      <c r="FV28" s="27"/>
      <c r="FW28" s="27"/>
      <c r="FX28" s="27"/>
      <c r="FY28" s="27"/>
      <c r="FZ28" s="27"/>
      <c r="GA28" s="27"/>
      <c r="GB28" s="27"/>
      <c r="GC28" s="27"/>
      <c r="GD28" s="27"/>
      <c r="GE28" s="27"/>
      <c r="GF28" s="27"/>
      <c r="GG28" s="27"/>
      <c r="GH28" s="27"/>
      <c r="GI28" s="27"/>
      <c r="GJ28" s="27"/>
      <c r="GK28" s="27"/>
      <c r="GL28" s="27"/>
      <c r="GM28" s="27"/>
      <c r="GN28" s="27"/>
      <c r="GO28" s="27"/>
      <c r="GP28" s="27"/>
      <c r="GQ28" s="27"/>
      <c r="GR28" s="27"/>
      <c r="GS28" s="27"/>
      <c r="GT28" s="27"/>
      <c r="GU28" s="27"/>
      <c r="GV28" s="27"/>
      <c r="GW28" s="27"/>
      <c r="GX28" s="27"/>
      <c r="GY28" s="27"/>
      <c r="GZ28" s="27"/>
      <c r="HA28" s="27"/>
      <c r="HB28" s="27"/>
      <c r="HC28" s="27"/>
      <c r="HD28" s="27"/>
      <c r="HE28" s="27"/>
      <c r="HF28" s="27"/>
      <c r="HG28" s="27"/>
      <c r="HH28" s="27"/>
      <c r="HI28" s="27"/>
      <c r="HJ28" s="27"/>
      <c r="HK28" s="27"/>
      <c r="HL28" s="27"/>
      <c r="HM28" s="27"/>
      <c r="HN28" s="27"/>
      <c r="HO28" s="27"/>
      <c r="HP28" s="27"/>
      <c r="HQ28" s="27"/>
      <c r="HR28" s="27"/>
      <c r="HS28" s="27"/>
      <c r="HT28" s="27"/>
      <c r="HU28" s="27"/>
      <c r="HV28" s="27"/>
      <c r="HW28" s="27"/>
      <c r="HX28" s="27"/>
      <c r="HY28" s="27"/>
      <c r="HZ28" s="27"/>
      <c r="IA28" s="27"/>
      <c r="IB28" s="27"/>
      <c r="IC28" s="27"/>
      <c r="ID28" s="27"/>
      <c r="IE28" s="27"/>
      <c r="IF28" s="27"/>
      <c r="IG28" s="27"/>
      <c r="IH28" s="27"/>
      <c r="II28" s="27"/>
      <c r="IJ28" s="27"/>
      <c r="IK28" s="27"/>
      <c r="IL28" s="27"/>
      <c r="IM28" s="27"/>
      <c r="IN28" s="27"/>
      <c r="IO28" s="27"/>
      <c r="IP28" s="27"/>
      <c r="IQ28" s="27"/>
      <c r="IR28" s="27"/>
      <c r="IS28" s="27"/>
      <c r="IT28" s="27"/>
      <c r="IU28" s="27"/>
    </row>
    <row r="29" spans="1:255" ht="50.1" customHeight="1" x14ac:dyDescent="0.55000000000000004">
      <c r="A29" s="415"/>
      <c r="B29" s="415"/>
      <c r="C29" s="73" t="s">
        <v>23</v>
      </c>
      <c r="D29" s="1"/>
      <c r="E29" s="1"/>
      <c r="F29" s="67" t="s">
        <v>63</v>
      </c>
      <c r="G29" s="423"/>
      <c r="H29" s="423"/>
      <c r="I29" s="423"/>
      <c r="J29" s="69" t="s">
        <v>20</v>
      </c>
      <c r="K29" s="414"/>
      <c r="L29" s="414"/>
    </row>
    <row r="30" spans="1:255" x14ac:dyDescent="0.4">
      <c r="A30" s="415"/>
      <c r="B30" s="415"/>
      <c r="C30" s="415"/>
      <c r="D30" s="415"/>
      <c r="E30" s="415"/>
      <c r="F30" s="415"/>
      <c r="G30" s="415"/>
      <c r="H30" s="415"/>
      <c r="I30" s="415"/>
      <c r="J30" s="415"/>
      <c r="K30" s="415"/>
      <c r="L30" s="41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c r="EO30" s="75"/>
      <c r="EP30" s="75"/>
      <c r="EQ30" s="75"/>
      <c r="ER30" s="75"/>
      <c r="ES30" s="75"/>
      <c r="ET30" s="75"/>
      <c r="EU30" s="75"/>
      <c r="EV30" s="75"/>
      <c r="EW30" s="75"/>
      <c r="EX30" s="75"/>
      <c r="EY30" s="75"/>
      <c r="EZ30" s="75"/>
      <c r="FA30" s="75"/>
      <c r="FB30" s="75"/>
      <c r="FC30" s="75"/>
      <c r="FD30" s="75"/>
      <c r="FE30" s="75"/>
      <c r="FF30" s="75"/>
      <c r="FG30" s="75"/>
      <c r="FH30" s="75"/>
      <c r="FI30" s="75"/>
      <c r="FJ30" s="75"/>
      <c r="FK30" s="75"/>
      <c r="FL30" s="75"/>
      <c r="FM30" s="75"/>
      <c r="FN30" s="75"/>
      <c r="FO30" s="75"/>
      <c r="FP30" s="75"/>
      <c r="FQ30" s="75"/>
      <c r="FR30" s="75"/>
      <c r="FS30" s="75"/>
      <c r="FT30" s="75"/>
      <c r="FU30" s="75"/>
      <c r="FV30" s="75"/>
      <c r="FW30" s="75"/>
      <c r="FX30" s="75"/>
      <c r="FY30" s="75"/>
      <c r="FZ30" s="75"/>
      <c r="GA30" s="75"/>
      <c r="GB30" s="75"/>
      <c r="GC30" s="75"/>
      <c r="GD30" s="75"/>
      <c r="GE30" s="75"/>
      <c r="GF30" s="75"/>
      <c r="GG30" s="75"/>
      <c r="GH30" s="75"/>
      <c r="GI30" s="75"/>
      <c r="GJ30" s="75"/>
      <c r="GK30" s="75"/>
      <c r="GL30" s="75"/>
      <c r="GM30" s="75"/>
      <c r="GN30" s="75"/>
      <c r="GO30" s="75"/>
      <c r="GP30" s="75"/>
      <c r="GQ30" s="75"/>
      <c r="GR30" s="75"/>
      <c r="GS30" s="75"/>
      <c r="GT30" s="75"/>
      <c r="GU30" s="75"/>
      <c r="GV30" s="75"/>
      <c r="GW30" s="75"/>
      <c r="GX30" s="75"/>
      <c r="GY30" s="75"/>
      <c r="GZ30" s="75"/>
      <c r="HA30" s="75"/>
      <c r="HB30" s="75"/>
      <c r="HC30" s="75"/>
      <c r="HD30" s="75"/>
      <c r="HE30" s="75"/>
      <c r="HF30" s="75"/>
      <c r="HG30" s="75"/>
      <c r="HH30" s="75"/>
      <c r="HI30" s="75"/>
      <c r="HJ30" s="75"/>
      <c r="HK30" s="75"/>
      <c r="HL30" s="75"/>
      <c r="HM30" s="75"/>
      <c r="HN30" s="75"/>
      <c r="HO30" s="75"/>
      <c r="HP30" s="75"/>
      <c r="HQ30" s="75"/>
      <c r="HR30" s="75"/>
      <c r="HS30" s="75"/>
      <c r="HT30" s="75"/>
      <c r="HU30" s="75"/>
      <c r="HV30" s="75"/>
      <c r="HW30" s="75"/>
      <c r="HX30" s="75"/>
      <c r="HY30" s="75"/>
      <c r="HZ30" s="75"/>
      <c r="IA30" s="75"/>
      <c r="IB30" s="75"/>
      <c r="IC30" s="75"/>
      <c r="ID30" s="75"/>
      <c r="IE30" s="75"/>
      <c r="IF30" s="75"/>
      <c r="IG30" s="75"/>
      <c r="IH30" s="75"/>
      <c r="II30" s="75"/>
      <c r="IJ30" s="75"/>
      <c r="IK30" s="75"/>
      <c r="IL30" s="75"/>
      <c r="IM30" s="75"/>
      <c r="IN30" s="75"/>
      <c r="IO30" s="75"/>
      <c r="IP30" s="75"/>
      <c r="IQ30" s="75"/>
      <c r="IR30" s="75"/>
      <c r="IS30" s="75"/>
      <c r="IT30" s="75"/>
      <c r="IU30" s="75"/>
    </row>
    <row r="31" spans="1:255" s="28" customFormat="1" ht="30.6" x14ac:dyDescent="0.55000000000000004">
      <c r="A31" s="70"/>
      <c r="B31" s="70"/>
      <c r="C31" s="70"/>
      <c r="D31" s="70"/>
      <c r="E31" s="70"/>
      <c r="F31" s="5"/>
      <c r="G31" s="70"/>
      <c r="H31" s="70"/>
      <c r="I31" s="70"/>
      <c r="J31" s="70"/>
      <c r="K31" s="70"/>
      <c r="L31" s="70"/>
      <c r="M31" s="159"/>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c r="HH31" s="27"/>
      <c r="HI31" s="27"/>
      <c r="HJ31" s="27"/>
      <c r="HK31" s="27"/>
      <c r="HL31" s="27"/>
      <c r="HM31" s="27"/>
      <c r="HN31" s="27"/>
      <c r="HO31" s="27"/>
      <c r="HP31" s="27"/>
      <c r="HQ31" s="27"/>
      <c r="HR31" s="27"/>
      <c r="HS31" s="27"/>
      <c r="HT31" s="27"/>
      <c r="HU31" s="27"/>
      <c r="HV31" s="27"/>
      <c r="HW31" s="27"/>
      <c r="HX31" s="27"/>
      <c r="HY31" s="27"/>
      <c r="HZ31" s="27"/>
      <c r="IA31" s="27"/>
      <c r="IB31" s="27"/>
      <c r="IC31" s="27"/>
      <c r="ID31" s="27"/>
      <c r="IE31" s="27"/>
      <c r="IF31" s="27"/>
      <c r="IG31" s="27"/>
      <c r="IH31" s="27"/>
      <c r="II31" s="27"/>
      <c r="IJ31" s="27"/>
      <c r="IK31" s="27"/>
      <c r="IL31" s="27"/>
      <c r="IM31" s="27"/>
      <c r="IN31" s="27"/>
      <c r="IO31" s="27"/>
      <c r="IP31" s="27"/>
      <c r="IQ31" s="27"/>
      <c r="IR31" s="27"/>
      <c r="IS31" s="27"/>
      <c r="IT31" s="27"/>
      <c r="IU31" s="27"/>
    </row>
    <row r="32" spans="1:255" x14ac:dyDescent="0.4">
      <c r="A32" s="6"/>
      <c r="B32" s="78"/>
      <c r="C32" s="78"/>
      <c r="D32" s="78"/>
      <c r="E32" s="78"/>
      <c r="F32" s="78"/>
      <c r="G32" s="78"/>
      <c r="H32" s="78"/>
      <c r="I32" s="78"/>
      <c r="J32" s="78"/>
      <c r="K32" s="78"/>
      <c r="L32" s="78"/>
      <c r="M32" s="159"/>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c r="EO32" s="75"/>
      <c r="EP32" s="75"/>
      <c r="EQ32" s="75"/>
      <c r="ER32" s="75"/>
      <c r="ES32" s="75"/>
      <c r="ET32" s="75"/>
      <c r="EU32" s="75"/>
      <c r="EV32" s="75"/>
      <c r="EW32" s="75"/>
      <c r="EX32" s="75"/>
      <c r="EY32" s="75"/>
      <c r="EZ32" s="75"/>
      <c r="FA32" s="75"/>
      <c r="FB32" s="75"/>
      <c r="FC32" s="75"/>
      <c r="FD32" s="75"/>
      <c r="FE32" s="75"/>
      <c r="FF32" s="75"/>
      <c r="FG32" s="75"/>
      <c r="FH32" s="75"/>
      <c r="FI32" s="75"/>
      <c r="FJ32" s="75"/>
      <c r="FK32" s="75"/>
      <c r="FL32" s="75"/>
      <c r="FM32" s="75"/>
      <c r="FN32" s="75"/>
      <c r="FO32" s="75"/>
      <c r="FP32" s="75"/>
      <c r="FQ32" s="75"/>
      <c r="FR32" s="75"/>
      <c r="FS32" s="75"/>
      <c r="FT32" s="75"/>
      <c r="FU32" s="75"/>
      <c r="FV32" s="75"/>
      <c r="FW32" s="75"/>
      <c r="FX32" s="75"/>
      <c r="FY32" s="75"/>
      <c r="FZ32" s="75"/>
      <c r="GA32" s="75"/>
      <c r="GB32" s="75"/>
      <c r="GC32" s="75"/>
      <c r="GD32" s="75"/>
      <c r="GE32" s="75"/>
      <c r="GF32" s="75"/>
      <c r="GG32" s="75"/>
      <c r="GH32" s="75"/>
      <c r="GI32" s="75"/>
      <c r="GJ32" s="75"/>
      <c r="GK32" s="75"/>
      <c r="GL32" s="75"/>
      <c r="GM32" s="75"/>
      <c r="GN32" s="75"/>
      <c r="GO32" s="75"/>
      <c r="GP32" s="75"/>
      <c r="GQ32" s="75"/>
      <c r="GR32" s="75"/>
      <c r="GS32" s="75"/>
      <c r="GT32" s="75"/>
      <c r="GU32" s="75"/>
      <c r="GV32" s="75"/>
      <c r="GW32" s="75"/>
      <c r="GX32" s="75"/>
      <c r="GY32" s="75"/>
      <c r="GZ32" s="75"/>
      <c r="HA32" s="75"/>
      <c r="HB32" s="75"/>
      <c r="HC32" s="75"/>
      <c r="HD32" s="75"/>
      <c r="HE32" s="75"/>
      <c r="HF32" s="75"/>
      <c r="HG32" s="75"/>
      <c r="HH32" s="75"/>
      <c r="HI32" s="75"/>
      <c r="HJ32" s="75"/>
      <c r="HK32" s="75"/>
      <c r="HL32" s="75"/>
      <c r="HM32" s="75"/>
      <c r="HN32" s="75"/>
      <c r="HO32" s="75"/>
      <c r="HP32" s="75"/>
      <c r="HQ32" s="75"/>
      <c r="HR32" s="75"/>
      <c r="HS32" s="75"/>
      <c r="HT32" s="75"/>
      <c r="HU32" s="75"/>
      <c r="HV32" s="75"/>
      <c r="HW32" s="75"/>
      <c r="HX32" s="75"/>
      <c r="HY32" s="75"/>
      <c r="HZ32" s="75"/>
      <c r="IA32" s="75"/>
      <c r="IB32" s="75"/>
      <c r="IC32" s="75"/>
      <c r="ID32" s="75"/>
      <c r="IE32" s="75"/>
      <c r="IF32" s="75"/>
      <c r="IG32" s="75"/>
      <c r="IH32" s="75"/>
      <c r="II32" s="75"/>
      <c r="IJ32" s="75"/>
      <c r="IK32" s="75"/>
      <c r="IL32" s="75"/>
      <c r="IM32" s="75"/>
      <c r="IN32" s="75"/>
      <c r="IO32" s="75"/>
      <c r="IP32" s="75"/>
      <c r="IQ32" s="75"/>
      <c r="IR32" s="75"/>
      <c r="IS32" s="75"/>
      <c r="IT32" s="75"/>
      <c r="IU32" s="75"/>
    </row>
    <row r="33" spans="10:255" x14ac:dyDescent="0.4">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row>
    <row r="34" spans="10:255" x14ac:dyDescent="0.4">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row>
    <row r="35" spans="10:255" ht="30" x14ac:dyDescent="0.5">
      <c r="J35" s="82"/>
      <c r="K35" s="82"/>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row>
    <row r="36" spans="10:255" ht="30" x14ac:dyDescent="0.5">
      <c r="J36" s="82"/>
      <c r="K36" s="82"/>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row>
    <row r="37" spans="10:255" ht="30" x14ac:dyDescent="0.5">
      <c r="J37" s="82"/>
      <c r="K37" s="82"/>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row>
    <row r="38" spans="10:255" ht="30" x14ac:dyDescent="0.5">
      <c r="J38" s="82"/>
      <c r="K38" s="82"/>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row>
    <row r="39" spans="10:255" ht="30" x14ac:dyDescent="0.5">
      <c r="J39" s="82"/>
      <c r="K39" s="82"/>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row>
    <row r="40" spans="10:255" ht="30" x14ac:dyDescent="0.5">
      <c r="J40" s="82"/>
      <c r="K40" s="82"/>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row>
    <row r="41" spans="10:255" ht="30" x14ac:dyDescent="0.5">
      <c r="J41" s="82"/>
      <c r="K41" s="82"/>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row>
    <row r="42" spans="10:255" ht="30" x14ac:dyDescent="0.5">
      <c r="J42" s="82"/>
      <c r="K42" s="82"/>
      <c r="N42" s="83"/>
      <c r="O42" s="83"/>
      <c r="P42" s="83"/>
      <c r="Q42" s="83"/>
      <c r="R42" s="83"/>
      <c r="S42" s="83"/>
      <c r="T42" s="83"/>
    </row>
    <row r="43" spans="10:255" ht="30" x14ac:dyDescent="0.5">
      <c r="J43" s="82"/>
      <c r="K43" s="82"/>
      <c r="N43" s="83"/>
      <c r="O43" s="83"/>
      <c r="P43" s="83"/>
      <c r="Q43" s="83"/>
      <c r="R43" s="83"/>
      <c r="S43" s="83"/>
      <c r="T43" s="83"/>
    </row>
    <row r="44" spans="10:255" ht="30" x14ac:dyDescent="0.5">
      <c r="J44" s="82"/>
      <c r="K44" s="82"/>
      <c r="N44" s="83"/>
      <c r="O44" s="83"/>
      <c r="P44" s="83"/>
      <c r="Q44" s="83"/>
      <c r="R44" s="83"/>
      <c r="S44" s="83"/>
      <c r="T44" s="83"/>
    </row>
    <row r="45" spans="10:255" ht="30" x14ac:dyDescent="0.5">
      <c r="J45" s="82"/>
      <c r="K45" s="82"/>
      <c r="N45" s="83"/>
      <c r="O45" s="83"/>
      <c r="P45" s="83"/>
      <c r="Q45" s="83"/>
      <c r="R45" s="83"/>
      <c r="S45" s="83"/>
      <c r="T45" s="83"/>
    </row>
    <row r="46" spans="10:255" ht="30" x14ac:dyDescent="0.5">
      <c r="J46" s="82"/>
      <c r="K46" s="82"/>
      <c r="N46" s="83"/>
      <c r="O46" s="83"/>
      <c r="P46" s="83"/>
      <c r="Q46" s="83"/>
      <c r="R46" s="83"/>
      <c r="S46" s="83"/>
      <c r="T46" s="83"/>
    </row>
    <row r="47" spans="10:255" ht="30" x14ac:dyDescent="0.5">
      <c r="J47" s="82"/>
      <c r="K47" s="82"/>
      <c r="N47" s="83"/>
      <c r="O47" s="83"/>
      <c r="P47" s="83"/>
      <c r="Q47" s="83"/>
      <c r="R47" s="83"/>
      <c r="S47" s="83"/>
      <c r="T47" s="83"/>
    </row>
    <row r="48" spans="10:255" ht="30" x14ac:dyDescent="0.5">
      <c r="J48" s="82"/>
      <c r="K48" s="82"/>
      <c r="N48" s="83"/>
      <c r="O48" s="83"/>
      <c r="P48" s="83"/>
      <c r="Q48" s="83"/>
      <c r="R48" s="83"/>
      <c r="S48" s="83"/>
      <c r="T48" s="83"/>
    </row>
    <row r="49" spans="10:20" ht="30" x14ac:dyDescent="0.5">
      <c r="J49" s="82"/>
      <c r="K49" s="82"/>
      <c r="N49" s="83"/>
      <c r="O49" s="83"/>
      <c r="P49" s="83"/>
      <c r="Q49" s="83"/>
      <c r="R49" s="83"/>
      <c r="S49" s="83"/>
      <c r="T49" s="83"/>
    </row>
    <row r="50" spans="10:20" ht="30" x14ac:dyDescent="0.5">
      <c r="J50" s="82"/>
      <c r="K50" s="82"/>
      <c r="N50" s="83"/>
      <c r="O50" s="83"/>
      <c r="P50" s="83"/>
      <c r="Q50" s="83"/>
      <c r="R50" s="83"/>
      <c r="S50" s="83"/>
      <c r="T50" s="83"/>
    </row>
    <row r="51" spans="10:20" ht="30" x14ac:dyDescent="0.5">
      <c r="J51" s="82"/>
      <c r="K51" s="82"/>
      <c r="N51" s="83"/>
      <c r="O51" s="83"/>
      <c r="P51" s="83"/>
      <c r="Q51" s="83"/>
      <c r="R51" s="83"/>
      <c r="S51" s="83"/>
      <c r="T51" s="83"/>
    </row>
    <row r="52" spans="10:20" ht="30" x14ac:dyDescent="0.5">
      <c r="J52" s="82"/>
      <c r="K52" s="82"/>
      <c r="N52" s="83"/>
      <c r="O52" s="83"/>
      <c r="P52" s="83"/>
      <c r="Q52" s="83"/>
      <c r="R52" s="83"/>
      <c r="S52" s="83"/>
      <c r="T52" s="83"/>
    </row>
    <row r="53" spans="10:20" ht="30" x14ac:dyDescent="0.5">
      <c r="J53" s="82"/>
      <c r="K53" s="82"/>
      <c r="N53" s="83"/>
      <c r="O53" s="83"/>
      <c r="P53" s="83"/>
      <c r="Q53" s="83"/>
      <c r="R53" s="83"/>
      <c r="S53" s="83"/>
      <c r="T53" s="83"/>
    </row>
    <row r="54" spans="10:20" ht="30" x14ac:dyDescent="0.5">
      <c r="J54" s="82"/>
      <c r="K54" s="82"/>
      <c r="N54" s="83"/>
      <c r="O54" s="83"/>
      <c r="P54" s="83"/>
      <c r="Q54" s="83"/>
      <c r="R54" s="83"/>
      <c r="S54" s="83"/>
      <c r="T54" s="83"/>
    </row>
    <row r="55" spans="10:20" ht="30" x14ac:dyDescent="0.5">
      <c r="J55" s="82"/>
      <c r="K55" s="82"/>
      <c r="N55" s="83"/>
      <c r="O55" s="83"/>
      <c r="P55" s="83"/>
      <c r="Q55" s="83"/>
      <c r="R55" s="83"/>
      <c r="S55" s="83"/>
      <c r="T55" s="83"/>
    </row>
    <row r="56" spans="10:20" ht="30" x14ac:dyDescent="0.5">
      <c r="J56" s="82"/>
      <c r="K56" s="82"/>
      <c r="N56" s="83"/>
      <c r="O56" s="83"/>
      <c r="P56" s="83"/>
      <c r="Q56" s="83"/>
      <c r="R56" s="83"/>
      <c r="S56" s="83"/>
      <c r="T56" s="83"/>
    </row>
    <row r="57" spans="10:20" ht="30" x14ac:dyDescent="0.5">
      <c r="J57" s="82"/>
      <c r="K57" s="82"/>
      <c r="N57" s="83"/>
      <c r="O57" s="83"/>
      <c r="P57" s="83"/>
      <c r="Q57" s="83"/>
      <c r="R57" s="83"/>
      <c r="S57" s="83"/>
      <c r="T57" s="83"/>
    </row>
    <row r="58" spans="10:20" ht="30" x14ac:dyDescent="0.5">
      <c r="J58" s="82"/>
      <c r="K58" s="82"/>
      <c r="N58" s="83"/>
      <c r="O58" s="83"/>
      <c r="P58" s="83"/>
      <c r="Q58" s="83"/>
      <c r="R58" s="83"/>
      <c r="S58" s="83"/>
      <c r="T58" s="83"/>
    </row>
    <row r="59" spans="10:20" ht="30" x14ac:dyDescent="0.5">
      <c r="J59" s="82"/>
      <c r="K59" s="82"/>
      <c r="N59" s="83"/>
      <c r="O59" s="83"/>
      <c r="P59" s="83"/>
      <c r="Q59" s="83"/>
      <c r="R59" s="83"/>
      <c r="S59" s="83"/>
      <c r="T59" s="83"/>
    </row>
    <row r="60" spans="10:20" ht="30" x14ac:dyDescent="0.5">
      <c r="J60" s="82"/>
      <c r="K60" s="82"/>
      <c r="N60" s="83"/>
      <c r="O60" s="83"/>
      <c r="P60" s="83"/>
      <c r="Q60" s="83"/>
      <c r="R60" s="83"/>
      <c r="S60" s="83"/>
      <c r="T60" s="83"/>
    </row>
    <row r="61" spans="10:20" ht="30" x14ac:dyDescent="0.5">
      <c r="J61" s="82"/>
      <c r="K61" s="82"/>
      <c r="N61" s="83"/>
      <c r="O61" s="83"/>
      <c r="P61" s="83"/>
      <c r="Q61" s="83"/>
      <c r="R61" s="83"/>
      <c r="S61" s="83"/>
      <c r="T61" s="83"/>
    </row>
    <row r="62" spans="10:20" ht="30" x14ac:dyDescent="0.5">
      <c r="J62" s="82"/>
      <c r="K62" s="82"/>
      <c r="N62" s="83"/>
      <c r="O62" s="83"/>
      <c r="P62" s="83"/>
      <c r="Q62" s="83"/>
      <c r="R62" s="83"/>
      <c r="S62" s="83"/>
      <c r="T62" s="83"/>
    </row>
    <row r="63" spans="10:20" ht="30" x14ac:dyDescent="0.5">
      <c r="J63" s="82"/>
      <c r="K63" s="82"/>
      <c r="N63" s="83"/>
      <c r="O63" s="83"/>
      <c r="P63" s="83"/>
      <c r="Q63" s="83"/>
      <c r="R63" s="83"/>
      <c r="S63" s="83"/>
      <c r="T63" s="83"/>
    </row>
    <row r="64" spans="10:20" ht="30" x14ac:dyDescent="0.5">
      <c r="J64" s="82"/>
      <c r="K64" s="82"/>
      <c r="N64" s="83"/>
      <c r="O64" s="83"/>
      <c r="P64" s="83"/>
      <c r="Q64" s="83"/>
      <c r="R64" s="83"/>
      <c r="S64" s="83"/>
      <c r="T64" s="83"/>
    </row>
    <row r="65" spans="10:20" ht="30" x14ac:dyDescent="0.5">
      <c r="J65" s="82"/>
      <c r="K65" s="82"/>
      <c r="N65" s="83"/>
      <c r="O65" s="83"/>
      <c r="P65" s="83"/>
      <c r="Q65" s="83"/>
      <c r="R65" s="83"/>
      <c r="S65" s="83"/>
      <c r="T65" s="83"/>
    </row>
    <row r="66" spans="10:20" ht="30" x14ac:dyDescent="0.5">
      <c r="J66" s="82"/>
      <c r="K66" s="82"/>
      <c r="N66" s="83"/>
      <c r="O66" s="83"/>
      <c r="P66" s="83"/>
      <c r="Q66" s="83"/>
      <c r="R66" s="83"/>
      <c r="S66" s="83"/>
      <c r="T66" s="83"/>
    </row>
    <row r="67" spans="10:20" ht="30" x14ac:dyDescent="0.5">
      <c r="J67" s="82"/>
      <c r="K67" s="82"/>
      <c r="N67" s="83"/>
      <c r="O67" s="83"/>
      <c r="P67" s="83"/>
      <c r="Q67" s="83"/>
      <c r="R67" s="83"/>
      <c r="S67" s="83"/>
      <c r="T67" s="83"/>
    </row>
    <row r="68" spans="10:20" ht="30" x14ac:dyDescent="0.5">
      <c r="J68" s="82"/>
      <c r="K68" s="82"/>
      <c r="N68" s="83"/>
      <c r="O68" s="83"/>
      <c r="P68" s="83"/>
      <c r="Q68" s="83"/>
      <c r="R68" s="83"/>
      <c r="S68" s="83"/>
      <c r="T68" s="83"/>
    </row>
    <row r="69" spans="10:20" ht="30" x14ac:dyDescent="0.5">
      <c r="J69" s="82"/>
      <c r="K69" s="82"/>
      <c r="N69" s="83"/>
      <c r="O69" s="83"/>
      <c r="P69" s="83"/>
      <c r="Q69" s="83"/>
      <c r="R69" s="83"/>
      <c r="S69" s="83"/>
      <c r="T69" s="83"/>
    </row>
    <row r="70" spans="10:20" ht="30" x14ac:dyDescent="0.5">
      <c r="J70" s="82"/>
      <c r="K70" s="82"/>
      <c r="N70" s="83"/>
      <c r="O70" s="83"/>
      <c r="P70" s="83"/>
      <c r="Q70" s="83"/>
      <c r="R70" s="83"/>
      <c r="S70" s="83"/>
      <c r="T70" s="83"/>
    </row>
    <row r="71" spans="10:20" ht="30" x14ac:dyDescent="0.5">
      <c r="J71" s="82"/>
      <c r="K71" s="82"/>
      <c r="N71" s="83"/>
      <c r="O71" s="83"/>
      <c r="P71" s="83"/>
      <c r="Q71" s="83"/>
      <c r="R71" s="83"/>
      <c r="S71" s="83"/>
      <c r="T71" s="83"/>
    </row>
    <row r="72" spans="10:20" ht="30" x14ac:dyDescent="0.5">
      <c r="J72" s="82"/>
      <c r="K72" s="82"/>
      <c r="N72" s="83"/>
      <c r="O72" s="83"/>
      <c r="P72" s="83"/>
      <c r="Q72" s="83"/>
      <c r="R72" s="83"/>
      <c r="S72" s="83"/>
      <c r="T72" s="83"/>
    </row>
    <row r="73" spans="10:20" ht="30" x14ac:dyDescent="0.5">
      <c r="J73" s="82"/>
      <c r="K73" s="82"/>
      <c r="N73" s="83"/>
      <c r="O73" s="83"/>
      <c r="P73" s="83"/>
      <c r="Q73" s="83"/>
      <c r="R73" s="83"/>
      <c r="S73" s="83"/>
      <c r="T73" s="83"/>
    </row>
    <row r="74" spans="10:20" ht="30" x14ac:dyDescent="0.5">
      <c r="J74" s="82"/>
      <c r="K74" s="82"/>
      <c r="N74" s="83"/>
      <c r="O74" s="83"/>
      <c r="P74" s="83"/>
      <c r="Q74" s="83"/>
      <c r="R74" s="83"/>
      <c r="S74" s="83"/>
      <c r="T74" s="83"/>
    </row>
    <row r="75" spans="10:20" ht="30" x14ac:dyDescent="0.5">
      <c r="J75" s="82"/>
      <c r="K75" s="82"/>
      <c r="N75" s="83"/>
      <c r="O75" s="83"/>
      <c r="P75" s="83"/>
      <c r="Q75" s="83"/>
      <c r="R75" s="83"/>
      <c r="S75" s="83"/>
      <c r="T75" s="83"/>
    </row>
    <row r="76" spans="10:20" ht="30" x14ac:dyDescent="0.5">
      <c r="J76" s="82"/>
      <c r="K76" s="82"/>
      <c r="N76" s="83"/>
      <c r="O76" s="83"/>
      <c r="P76" s="83"/>
      <c r="Q76" s="83"/>
      <c r="R76" s="83"/>
      <c r="S76" s="83"/>
      <c r="T76" s="83"/>
    </row>
    <row r="77" spans="10:20" ht="30" x14ac:dyDescent="0.5">
      <c r="J77" s="82"/>
      <c r="K77" s="82"/>
      <c r="N77" s="83"/>
      <c r="O77" s="83"/>
      <c r="P77" s="83"/>
      <c r="Q77" s="83"/>
      <c r="R77" s="83"/>
      <c r="S77" s="83"/>
      <c r="T77" s="83"/>
    </row>
    <row r="78" spans="10:20" ht="30" x14ac:dyDescent="0.5">
      <c r="J78" s="82"/>
      <c r="K78" s="82"/>
      <c r="N78" s="83"/>
      <c r="O78" s="83"/>
      <c r="P78" s="83"/>
      <c r="Q78" s="83"/>
      <c r="R78" s="83"/>
      <c r="S78" s="83"/>
      <c r="T78" s="83"/>
    </row>
    <row r="79" spans="10:20" ht="30" x14ac:dyDescent="0.5">
      <c r="J79" s="82"/>
      <c r="K79" s="82"/>
      <c r="N79" s="83"/>
      <c r="O79" s="83"/>
      <c r="P79" s="83"/>
      <c r="Q79" s="83"/>
      <c r="R79" s="83"/>
      <c r="S79" s="83"/>
      <c r="T79" s="83"/>
    </row>
    <row r="80" spans="10:20" ht="30" x14ac:dyDescent="0.5">
      <c r="J80" s="82"/>
      <c r="K80" s="82"/>
      <c r="N80" s="83"/>
      <c r="O80" s="83"/>
      <c r="P80" s="83"/>
      <c r="Q80" s="83"/>
      <c r="R80" s="83"/>
      <c r="S80" s="83"/>
      <c r="T80" s="83"/>
    </row>
    <row r="81" spans="10:20" ht="30" x14ac:dyDescent="0.5">
      <c r="J81" s="82"/>
      <c r="K81" s="82"/>
      <c r="N81" s="83"/>
      <c r="O81" s="83"/>
      <c r="P81" s="83"/>
      <c r="Q81" s="83"/>
      <c r="R81" s="83"/>
      <c r="S81" s="83"/>
      <c r="T81" s="83"/>
    </row>
    <row r="82" spans="10:20" ht="30" x14ac:dyDescent="0.5">
      <c r="J82" s="82"/>
      <c r="K82" s="82"/>
      <c r="N82" s="83"/>
      <c r="O82" s="83"/>
      <c r="P82" s="83"/>
      <c r="Q82" s="83"/>
      <c r="R82" s="83"/>
      <c r="S82" s="83"/>
      <c r="T82" s="83"/>
    </row>
    <row r="83" spans="10:20" ht="30" x14ac:dyDescent="0.5">
      <c r="J83" s="82"/>
      <c r="K83" s="85"/>
      <c r="N83" s="83"/>
      <c r="O83" s="83"/>
      <c r="P83" s="83"/>
      <c r="Q83" s="83"/>
      <c r="R83" s="83"/>
      <c r="S83" s="83"/>
      <c r="T83" s="83"/>
    </row>
    <row r="84" spans="10:20" ht="30" x14ac:dyDescent="0.5">
      <c r="J84" s="82"/>
      <c r="K84" s="82"/>
      <c r="N84" s="83"/>
      <c r="O84" s="83"/>
      <c r="P84" s="83"/>
      <c r="Q84" s="83"/>
      <c r="R84" s="83"/>
      <c r="S84" s="83"/>
      <c r="T84" s="83"/>
    </row>
    <row r="85" spans="10:20" ht="30" x14ac:dyDescent="0.5">
      <c r="J85" s="82"/>
      <c r="K85" s="82"/>
      <c r="N85" s="83"/>
      <c r="O85" s="83"/>
      <c r="P85" s="83"/>
      <c r="Q85" s="83"/>
      <c r="R85" s="83"/>
      <c r="S85" s="83"/>
      <c r="T85" s="83"/>
    </row>
    <row r="86" spans="10:20" ht="30" x14ac:dyDescent="0.5">
      <c r="J86" s="82"/>
      <c r="K86" s="82"/>
      <c r="N86" s="83"/>
      <c r="O86" s="83"/>
      <c r="P86" s="83"/>
      <c r="Q86" s="83"/>
      <c r="R86" s="83"/>
      <c r="S86" s="83"/>
      <c r="T86" s="83"/>
    </row>
    <row r="87" spans="10:20" ht="30" x14ac:dyDescent="0.5">
      <c r="J87" s="82"/>
      <c r="K87" s="82"/>
      <c r="N87" s="83"/>
      <c r="O87" s="83"/>
      <c r="P87" s="83"/>
      <c r="Q87" s="83"/>
      <c r="R87" s="83"/>
      <c r="S87" s="83"/>
      <c r="T87" s="83"/>
    </row>
    <row r="88" spans="10:20" ht="30" x14ac:dyDescent="0.5">
      <c r="J88" s="82"/>
      <c r="K88" s="82"/>
      <c r="N88" s="83"/>
      <c r="O88" s="83"/>
      <c r="P88" s="83"/>
      <c r="Q88" s="83"/>
      <c r="R88" s="83"/>
      <c r="S88" s="83"/>
      <c r="T88" s="83"/>
    </row>
    <row r="89" spans="10:20" ht="30" x14ac:dyDescent="0.5">
      <c r="J89" s="82"/>
      <c r="K89" s="82"/>
      <c r="N89" s="83"/>
      <c r="O89" s="83"/>
      <c r="P89" s="83"/>
      <c r="Q89" s="83"/>
      <c r="R89" s="83"/>
      <c r="S89" s="83"/>
      <c r="T89" s="83"/>
    </row>
    <row r="90" spans="10:20" ht="30" x14ac:dyDescent="0.5">
      <c r="J90" s="82"/>
      <c r="K90" s="82"/>
      <c r="N90" s="83"/>
      <c r="O90" s="83"/>
      <c r="P90" s="83"/>
      <c r="Q90" s="83"/>
      <c r="R90" s="83"/>
      <c r="S90" s="83"/>
      <c r="T90" s="83"/>
    </row>
    <row r="91" spans="10:20" ht="30" x14ac:dyDescent="0.5">
      <c r="J91" s="82"/>
      <c r="K91" s="82"/>
      <c r="N91" s="83"/>
      <c r="O91" s="83"/>
      <c r="P91" s="83"/>
      <c r="Q91" s="83"/>
      <c r="R91" s="83"/>
      <c r="S91" s="83"/>
      <c r="T91" s="83"/>
    </row>
    <row r="92" spans="10:20" ht="30" x14ac:dyDescent="0.5">
      <c r="J92" s="82"/>
      <c r="K92" s="82"/>
      <c r="N92" s="83"/>
      <c r="O92" s="83"/>
      <c r="P92" s="83"/>
      <c r="Q92" s="83"/>
      <c r="R92" s="83"/>
      <c r="S92" s="83"/>
      <c r="T92" s="83"/>
    </row>
    <row r="93" spans="10:20" ht="30" x14ac:dyDescent="0.5">
      <c r="J93" s="82"/>
      <c r="K93" s="82"/>
      <c r="N93" s="83"/>
      <c r="O93" s="83"/>
      <c r="P93" s="83"/>
      <c r="Q93" s="83"/>
      <c r="R93" s="83"/>
      <c r="S93" s="83"/>
      <c r="T93" s="83"/>
    </row>
    <row r="94" spans="10:20" ht="30" x14ac:dyDescent="0.5">
      <c r="J94" s="82"/>
      <c r="K94" s="82"/>
      <c r="N94" s="83"/>
      <c r="O94" s="83"/>
      <c r="P94" s="83"/>
      <c r="Q94" s="83"/>
      <c r="R94" s="83"/>
      <c r="S94" s="83"/>
      <c r="T94" s="83"/>
    </row>
    <row r="95" spans="10:20" ht="30" x14ac:dyDescent="0.5">
      <c r="J95" s="82"/>
      <c r="K95" s="82"/>
      <c r="N95" s="83"/>
      <c r="O95" s="83"/>
      <c r="P95" s="83"/>
      <c r="Q95" s="83"/>
      <c r="R95" s="83"/>
      <c r="S95" s="83"/>
      <c r="T95" s="83"/>
    </row>
    <row r="96" spans="10:20" ht="30" x14ac:dyDescent="0.5">
      <c r="J96" s="82"/>
      <c r="K96" s="82"/>
      <c r="N96" s="83"/>
      <c r="O96" s="83"/>
      <c r="P96" s="83"/>
      <c r="Q96" s="83"/>
      <c r="R96" s="83"/>
      <c r="S96" s="83"/>
      <c r="T96" s="83"/>
    </row>
    <row r="97" spans="10:20" ht="30" x14ac:dyDescent="0.5">
      <c r="J97" s="82"/>
      <c r="K97" s="82"/>
      <c r="N97" s="83"/>
      <c r="O97" s="83"/>
      <c r="P97" s="83"/>
      <c r="Q97" s="83"/>
      <c r="R97" s="83"/>
      <c r="S97" s="83"/>
      <c r="T97" s="83"/>
    </row>
    <row r="98" spans="10:20" ht="30" x14ac:dyDescent="0.5">
      <c r="J98" s="82"/>
      <c r="K98" s="82"/>
      <c r="N98" s="83"/>
      <c r="O98" s="83"/>
      <c r="P98" s="83"/>
      <c r="Q98" s="83"/>
      <c r="R98" s="83"/>
      <c r="S98" s="83"/>
      <c r="T98" s="83"/>
    </row>
    <row r="99" spans="10:20" ht="30" x14ac:dyDescent="0.5">
      <c r="J99" s="82"/>
      <c r="K99" s="82"/>
      <c r="N99" s="83"/>
      <c r="O99" s="83"/>
      <c r="P99" s="83"/>
      <c r="Q99" s="83"/>
      <c r="R99" s="83"/>
      <c r="S99" s="83"/>
      <c r="T99" s="83"/>
    </row>
    <row r="100" spans="10:20" ht="30" x14ac:dyDescent="0.5">
      <c r="J100" s="82"/>
      <c r="K100" s="82"/>
      <c r="N100" s="83"/>
      <c r="O100" s="83"/>
      <c r="P100" s="83"/>
      <c r="Q100" s="83"/>
      <c r="R100" s="83"/>
      <c r="S100" s="83"/>
      <c r="T100" s="83"/>
    </row>
    <row r="101" spans="10:20" ht="30" x14ac:dyDescent="0.5">
      <c r="J101" s="82"/>
      <c r="K101" s="82"/>
      <c r="N101" s="83"/>
      <c r="O101" s="83"/>
      <c r="P101" s="83"/>
      <c r="Q101" s="83"/>
      <c r="R101" s="83"/>
      <c r="S101" s="83"/>
      <c r="T101" s="83"/>
    </row>
    <row r="102" spans="10:20" ht="30" x14ac:dyDescent="0.5">
      <c r="J102" s="82"/>
      <c r="K102" s="82"/>
      <c r="N102" s="83"/>
      <c r="O102" s="83"/>
      <c r="P102" s="83"/>
      <c r="Q102" s="83"/>
      <c r="R102" s="83"/>
      <c r="S102" s="83"/>
      <c r="T102" s="83"/>
    </row>
    <row r="103" spans="10:20" ht="30" x14ac:dyDescent="0.5">
      <c r="J103" s="82"/>
      <c r="K103" s="82"/>
      <c r="N103" s="83"/>
      <c r="O103" s="83"/>
      <c r="P103" s="83"/>
      <c r="Q103" s="83"/>
      <c r="R103" s="83"/>
      <c r="S103" s="83"/>
      <c r="T103" s="83"/>
    </row>
    <row r="104" spans="10:20" ht="30" x14ac:dyDescent="0.5">
      <c r="J104" s="82"/>
      <c r="K104" s="82"/>
      <c r="N104" s="83"/>
      <c r="O104" s="83"/>
      <c r="P104" s="83"/>
      <c r="Q104" s="83"/>
      <c r="R104" s="83"/>
      <c r="S104" s="83"/>
      <c r="T104" s="83"/>
    </row>
    <row r="105" spans="10:20" ht="30" x14ac:dyDescent="0.5">
      <c r="J105" s="82"/>
      <c r="K105" s="82"/>
      <c r="N105" s="83"/>
      <c r="O105" s="83"/>
      <c r="P105" s="83"/>
      <c r="Q105" s="83"/>
      <c r="R105" s="83"/>
      <c r="S105" s="83"/>
      <c r="T105" s="83"/>
    </row>
    <row r="106" spans="10:20" ht="30" x14ac:dyDescent="0.5">
      <c r="J106" s="82"/>
      <c r="K106" s="82"/>
      <c r="N106" s="83"/>
      <c r="O106" s="83"/>
      <c r="P106" s="83"/>
      <c r="Q106" s="83"/>
      <c r="R106" s="83"/>
      <c r="S106" s="83"/>
      <c r="T106" s="83"/>
    </row>
    <row r="107" spans="10:20" ht="30" x14ac:dyDescent="0.5">
      <c r="J107" s="82"/>
      <c r="K107" s="82"/>
      <c r="N107" s="83"/>
      <c r="O107" s="83"/>
      <c r="P107" s="83"/>
      <c r="Q107" s="83"/>
      <c r="R107" s="83"/>
      <c r="S107" s="83"/>
      <c r="T107" s="83"/>
    </row>
    <row r="108" spans="10:20" ht="30" x14ac:dyDescent="0.5">
      <c r="J108" s="82"/>
      <c r="K108" s="82"/>
      <c r="N108" s="83"/>
      <c r="O108" s="83"/>
      <c r="P108" s="83"/>
      <c r="Q108" s="83"/>
      <c r="R108" s="83"/>
      <c r="S108" s="83"/>
      <c r="T108" s="83"/>
    </row>
    <row r="109" spans="10:20" ht="30" x14ac:dyDescent="0.5">
      <c r="J109" s="82"/>
      <c r="K109" s="82"/>
      <c r="N109" s="83"/>
      <c r="O109" s="83"/>
      <c r="P109" s="83"/>
      <c r="Q109" s="83"/>
      <c r="R109" s="83"/>
      <c r="S109" s="83"/>
      <c r="T109" s="83"/>
    </row>
    <row r="110" spans="10:20" ht="30" x14ac:dyDescent="0.5">
      <c r="J110" s="82"/>
      <c r="K110" s="82"/>
      <c r="N110" s="83"/>
      <c r="O110" s="83"/>
      <c r="P110" s="83"/>
      <c r="Q110" s="83"/>
      <c r="R110" s="83"/>
      <c r="S110" s="83"/>
      <c r="T110" s="83"/>
    </row>
    <row r="111" spans="10:20" ht="30" x14ac:dyDescent="0.5">
      <c r="J111" s="82"/>
      <c r="K111" s="82"/>
      <c r="N111" s="83"/>
      <c r="O111" s="83"/>
      <c r="P111" s="83"/>
      <c r="Q111" s="83"/>
      <c r="R111" s="83"/>
      <c r="S111" s="83"/>
      <c r="T111" s="83"/>
    </row>
    <row r="112" spans="10:20" ht="30" x14ac:dyDescent="0.5">
      <c r="J112" s="82"/>
      <c r="K112" s="82"/>
      <c r="N112" s="83"/>
      <c r="O112" s="83"/>
      <c r="P112" s="83"/>
      <c r="Q112" s="83"/>
      <c r="R112" s="83"/>
      <c r="S112" s="83"/>
      <c r="T112" s="83"/>
    </row>
    <row r="113" spans="10:20" ht="30" x14ac:dyDescent="0.5">
      <c r="J113" s="82"/>
      <c r="K113" s="82"/>
      <c r="N113" s="83"/>
      <c r="O113" s="83"/>
      <c r="P113" s="83"/>
      <c r="Q113" s="83"/>
      <c r="R113" s="83"/>
      <c r="S113" s="83"/>
      <c r="T113" s="83"/>
    </row>
    <row r="114" spans="10:20" ht="30" x14ac:dyDescent="0.5">
      <c r="J114" s="82"/>
      <c r="K114" s="82"/>
      <c r="N114" s="83"/>
      <c r="O114" s="83"/>
      <c r="P114" s="83"/>
      <c r="Q114" s="83"/>
      <c r="R114" s="83"/>
      <c r="S114" s="83"/>
      <c r="T114" s="83"/>
    </row>
    <row r="115" spans="10:20" ht="30" x14ac:dyDescent="0.5">
      <c r="J115" s="82"/>
      <c r="K115" s="82"/>
      <c r="N115" s="83"/>
      <c r="O115" s="83"/>
      <c r="P115" s="83"/>
      <c r="Q115" s="83"/>
      <c r="R115" s="83"/>
      <c r="S115" s="83"/>
      <c r="T115" s="83"/>
    </row>
    <row r="116" spans="10:20" ht="30" x14ac:dyDescent="0.5">
      <c r="J116" s="82"/>
      <c r="K116" s="82"/>
      <c r="N116" s="83"/>
      <c r="O116" s="83"/>
      <c r="P116" s="83"/>
      <c r="Q116" s="83"/>
      <c r="R116" s="83"/>
      <c r="S116" s="83"/>
      <c r="T116" s="83"/>
    </row>
    <row r="117" spans="10:20" ht="30" x14ac:dyDescent="0.5">
      <c r="J117" s="82"/>
      <c r="K117" s="82"/>
      <c r="N117" s="83"/>
      <c r="O117" s="83"/>
      <c r="P117" s="83"/>
      <c r="Q117" s="83"/>
      <c r="R117" s="83"/>
      <c r="S117" s="83"/>
      <c r="T117" s="83"/>
    </row>
    <row r="118" spans="10:20" ht="30" x14ac:dyDescent="0.5">
      <c r="J118" s="82"/>
      <c r="K118" s="82"/>
      <c r="N118" s="83"/>
      <c r="O118" s="83"/>
      <c r="P118" s="83"/>
      <c r="Q118" s="83"/>
      <c r="R118" s="83"/>
      <c r="S118" s="83"/>
      <c r="T118" s="83"/>
    </row>
    <row r="119" spans="10:20" ht="30" x14ac:dyDescent="0.5">
      <c r="J119" s="82"/>
      <c r="K119" s="82"/>
      <c r="N119" s="83"/>
      <c r="O119" s="83"/>
      <c r="P119" s="83"/>
      <c r="Q119" s="83"/>
      <c r="R119" s="83"/>
      <c r="S119" s="83"/>
      <c r="T119" s="83"/>
    </row>
    <row r="120" spans="10:20" ht="30" x14ac:dyDescent="0.5">
      <c r="J120" s="82"/>
      <c r="K120" s="82"/>
      <c r="N120" s="83"/>
      <c r="O120" s="83"/>
      <c r="P120" s="83"/>
      <c r="Q120" s="83"/>
      <c r="R120" s="83"/>
      <c r="S120" s="83"/>
      <c r="T120" s="83"/>
    </row>
    <row r="121" spans="10:20" ht="30" x14ac:dyDescent="0.5">
      <c r="J121" s="82"/>
      <c r="K121" s="82"/>
      <c r="N121" s="83"/>
      <c r="O121" s="83"/>
      <c r="P121" s="83"/>
      <c r="Q121" s="83"/>
      <c r="R121" s="83"/>
      <c r="S121" s="83"/>
      <c r="T121" s="83"/>
    </row>
    <row r="122" spans="10:20" ht="30" x14ac:dyDescent="0.5">
      <c r="J122" s="82"/>
      <c r="K122" s="82"/>
      <c r="N122" s="83"/>
      <c r="O122" s="83"/>
      <c r="P122" s="83"/>
      <c r="Q122" s="83"/>
      <c r="R122" s="83"/>
      <c r="S122" s="83"/>
      <c r="T122" s="83"/>
    </row>
    <row r="123" spans="10:20" ht="30" x14ac:dyDescent="0.5">
      <c r="J123" s="82"/>
      <c r="K123" s="82"/>
      <c r="N123" s="83"/>
      <c r="O123" s="83"/>
      <c r="P123" s="83"/>
      <c r="Q123" s="83"/>
      <c r="R123" s="83"/>
      <c r="S123" s="83"/>
      <c r="T123" s="83"/>
    </row>
    <row r="124" spans="10:20" ht="30" x14ac:dyDescent="0.5">
      <c r="J124" s="82"/>
      <c r="K124" s="82"/>
      <c r="N124" s="83"/>
      <c r="O124" s="83"/>
      <c r="P124" s="83"/>
      <c r="Q124" s="83"/>
      <c r="R124" s="83"/>
      <c r="S124" s="83"/>
      <c r="T124" s="83"/>
    </row>
    <row r="125" spans="10:20" ht="30" x14ac:dyDescent="0.5">
      <c r="J125" s="82"/>
      <c r="K125" s="82"/>
      <c r="N125" s="83"/>
      <c r="O125" s="83"/>
      <c r="P125" s="83"/>
      <c r="Q125" s="83"/>
      <c r="R125" s="83"/>
      <c r="S125" s="83"/>
      <c r="T125" s="83"/>
    </row>
    <row r="126" spans="10:20" ht="30" x14ac:dyDescent="0.5">
      <c r="J126" s="82"/>
      <c r="K126" s="82"/>
      <c r="N126" s="83"/>
      <c r="O126" s="83"/>
      <c r="P126" s="83"/>
      <c r="Q126" s="83"/>
      <c r="R126" s="83"/>
      <c r="S126" s="83"/>
      <c r="T126" s="83"/>
    </row>
    <row r="127" spans="10:20" ht="30" x14ac:dyDescent="0.5">
      <c r="J127" s="82"/>
      <c r="K127" s="82"/>
      <c r="N127" s="83"/>
      <c r="O127" s="83"/>
      <c r="P127" s="83"/>
      <c r="Q127" s="83"/>
      <c r="R127" s="83"/>
      <c r="S127" s="83"/>
      <c r="T127" s="83"/>
    </row>
    <row r="128" spans="10:20" ht="30" x14ac:dyDescent="0.5">
      <c r="J128" s="82"/>
      <c r="K128" s="82"/>
      <c r="N128" s="83"/>
      <c r="O128" s="83"/>
      <c r="P128" s="83"/>
      <c r="Q128" s="83"/>
      <c r="R128" s="83"/>
      <c r="S128" s="83"/>
      <c r="T128" s="83"/>
    </row>
    <row r="129" spans="10:20" ht="30" x14ac:dyDescent="0.5">
      <c r="J129" s="82"/>
      <c r="K129" s="82"/>
      <c r="N129" s="83"/>
      <c r="O129" s="83"/>
      <c r="P129" s="83"/>
      <c r="Q129" s="83"/>
      <c r="R129" s="83"/>
      <c r="S129" s="83"/>
      <c r="T129" s="83"/>
    </row>
    <row r="130" spans="10:20" ht="30" x14ac:dyDescent="0.5">
      <c r="J130" s="82"/>
      <c r="K130" s="82"/>
      <c r="N130" s="83"/>
      <c r="O130" s="83"/>
      <c r="P130" s="83"/>
      <c r="Q130" s="83"/>
      <c r="R130" s="83"/>
      <c r="S130" s="83"/>
      <c r="T130" s="83"/>
    </row>
    <row r="131" spans="10:20" ht="30" x14ac:dyDescent="0.5">
      <c r="J131" s="82"/>
      <c r="K131" s="82"/>
      <c r="N131" s="83"/>
      <c r="O131" s="83"/>
      <c r="P131" s="83"/>
      <c r="Q131" s="83"/>
      <c r="R131" s="83"/>
      <c r="S131" s="83"/>
      <c r="T131" s="83"/>
    </row>
    <row r="132" spans="10:20" ht="30" x14ac:dyDescent="0.5">
      <c r="J132" s="82"/>
      <c r="K132" s="82"/>
      <c r="N132" s="83"/>
      <c r="O132" s="83"/>
      <c r="P132" s="83"/>
      <c r="Q132" s="83"/>
      <c r="R132" s="83"/>
      <c r="S132" s="83"/>
      <c r="T132" s="83"/>
    </row>
    <row r="133" spans="10:20" ht="30" x14ac:dyDescent="0.5">
      <c r="J133" s="82"/>
      <c r="K133" s="82"/>
      <c r="N133" s="83"/>
      <c r="O133" s="83"/>
      <c r="P133" s="83"/>
      <c r="Q133" s="83"/>
      <c r="R133" s="83"/>
      <c r="S133" s="83"/>
      <c r="T133" s="83"/>
    </row>
    <row r="134" spans="10:20" ht="30" x14ac:dyDescent="0.5">
      <c r="J134" s="82"/>
      <c r="K134" s="82"/>
      <c r="N134" s="83"/>
      <c r="O134" s="83"/>
      <c r="P134" s="83"/>
      <c r="Q134" s="83"/>
      <c r="R134" s="83"/>
      <c r="S134" s="83"/>
      <c r="T134" s="83"/>
    </row>
    <row r="135" spans="10:20" ht="30" x14ac:dyDescent="0.5">
      <c r="J135" s="82"/>
      <c r="K135" s="82"/>
      <c r="N135" s="83"/>
      <c r="O135" s="83"/>
      <c r="P135" s="83"/>
      <c r="Q135" s="83"/>
      <c r="R135" s="83"/>
      <c r="S135" s="83"/>
      <c r="T135" s="83"/>
    </row>
    <row r="136" spans="10:20" ht="30" x14ac:dyDescent="0.5">
      <c r="J136" s="82"/>
      <c r="K136" s="82"/>
      <c r="N136" s="83"/>
      <c r="O136" s="83"/>
      <c r="P136" s="83"/>
      <c r="Q136" s="83"/>
      <c r="R136" s="83"/>
      <c r="S136" s="83"/>
      <c r="T136" s="83"/>
    </row>
    <row r="137" spans="10:20" ht="30" x14ac:dyDescent="0.5">
      <c r="J137" s="82"/>
      <c r="K137" s="82"/>
      <c r="N137" s="83"/>
      <c r="O137" s="83"/>
      <c r="P137" s="83"/>
      <c r="Q137" s="83"/>
      <c r="R137" s="83"/>
      <c r="S137" s="83"/>
      <c r="T137" s="83"/>
    </row>
    <row r="138" spans="10:20" ht="30" x14ac:dyDescent="0.5">
      <c r="J138" s="82"/>
      <c r="K138" s="82"/>
      <c r="N138" s="83"/>
      <c r="O138" s="83"/>
      <c r="P138" s="83"/>
      <c r="Q138" s="83"/>
      <c r="R138" s="83"/>
      <c r="S138" s="83"/>
      <c r="T138" s="83"/>
    </row>
    <row r="139" spans="10:20" ht="30" x14ac:dyDescent="0.5">
      <c r="J139" s="82"/>
      <c r="K139" s="82"/>
      <c r="N139" s="83"/>
      <c r="O139" s="83"/>
      <c r="P139" s="83"/>
      <c r="Q139" s="83"/>
      <c r="R139" s="83"/>
      <c r="S139" s="83"/>
      <c r="T139" s="83"/>
    </row>
    <row r="140" spans="10:20" ht="30" x14ac:dyDescent="0.5">
      <c r="J140" s="82"/>
      <c r="K140" s="82"/>
      <c r="N140" s="83"/>
      <c r="O140" s="83"/>
      <c r="P140" s="83"/>
      <c r="Q140" s="83"/>
      <c r="R140" s="83"/>
      <c r="S140" s="83"/>
      <c r="T140" s="83"/>
    </row>
    <row r="141" spans="10:20" ht="30" x14ac:dyDescent="0.5">
      <c r="J141" s="82"/>
      <c r="K141" s="82"/>
      <c r="N141" s="83"/>
      <c r="O141" s="83"/>
      <c r="P141" s="83"/>
      <c r="Q141" s="83"/>
      <c r="R141" s="83"/>
      <c r="S141" s="83"/>
      <c r="T141" s="83"/>
    </row>
    <row r="142" spans="10:20" ht="30" x14ac:dyDescent="0.5">
      <c r="J142" s="82"/>
      <c r="K142" s="82"/>
      <c r="N142" s="83"/>
      <c r="O142" s="83"/>
      <c r="P142" s="83"/>
      <c r="Q142" s="83"/>
      <c r="R142" s="83"/>
      <c r="S142" s="83"/>
      <c r="T142" s="83"/>
    </row>
    <row r="143" spans="10:20" ht="30" x14ac:dyDescent="0.5">
      <c r="J143" s="82"/>
      <c r="K143" s="82"/>
      <c r="N143" s="83"/>
      <c r="O143" s="83"/>
      <c r="P143" s="83"/>
      <c r="Q143" s="83"/>
      <c r="R143" s="83"/>
      <c r="S143" s="83"/>
      <c r="T143" s="83"/>
    </row>
    <row r="144" spans="10:20" ht="30" x14ac:dyDescent="0.5">
      <c r="J144" s="82"/>
      <c r="K144" s="82"/>
      <c r="N144" s="83"/>
      <c r="O144" s="83"/>
      <c r="P144" s="83"/>
      <c r="Q144" s="83"/>
      <c r="R144" s="83"/>
      <c r="S144" s="83"/>
      <c r="T144" s="83"/>
    </row>
    <row r="145" spans="10:20" ht="30" x14ac:dyDescent="0.5">
      <c r="J145" s="82"/>
      <c r="K145" s="82"/>
      <c r="N145" s="83"/>
      <c r="O145" s="83"/>
      <c r="P145" s="83"/>
      <c r="Q145" s="83"/>
      <c r="R145" s="83"/>
      <c r="S145" s="83"/>
      <c r="T145" s="83"/>
    </row>
    <row r="146" spans="10:20" ht="30" x14ac:dyDescent="0.5">
      <c r="J146" s="82"/>
      <c r="K146" s="82"/>
      <c r="N146" s="83"/>
      <c r="O146" s="83"/>
      <c r="P146" s="83"/>
      <c r="Q146" s="83"/>
      <c r="R146" s="83"/>
      <c r="S146" s="83"/>
      <c r="T146" s="83"/>
    </row>
    <row r="147" spans="10:20" ht="30" x14ac:dyDescent="0.5">
      <c r="J147" s="82"/>
      <c r="K147" s="82"/>
      <c r="N147" s="83"/>
      <c r="O147" s="83"/>
      <c r="P147" s="83"/>
      <c r="Q147" s="83"/>
      <c r="R147" s="83"/>
      <c r="S147" s="83"/>
      <c r="T147" s="83"/>
    </row>
    <row r="148" spans="10:20" ht="30" x14ac:dyDescent="0.5">
      <c r="J148" s="82"/>
      <c r="K148" s="82"/>
      <c r="N148" s="83"/>
      <c r="O148" s="83"/>
      <c r="P148" s="83"/>
      <c r="Q148" s="83"/>
      <c r="R148" s="83"/>
      <c r="S148" s="83"/>
      <c r="T148" s="83"/>
    </row>
    <row r="149" spans="10:20" ht="30" x14ac:dyDescent="0.5">
      <c r="J149" s="82"/>
      <c r="K149" s="82"/>
      <c r="N149" s="83"/>
      <c r="O149" s="83"/>
      <c r="P149" s="83"/>
      <c r="Q149" s="83"/>
      <c r="R149" s="83"/>
      <c r="S149" s="83"/>
      <c r="T149" s="83"/>
    </row>
    <row r="150" spans="10:20" ht="30" x14ac:dyDescent="0.5">
      <c r="J150" s="82"/>
      <c r="K150" s="82"/>
      <c r="N150" s="83"/>
      <c r="O150" s="83"/>
      <c r="P150" s="83"/>
      <c r="Q150" s="83"/>
      <c r="R150" s="83"/>
      <c r="S150" s="83"/>
      <c r="T150" s="83"/>
    </row>
    <row r="151" spans="10:20" ht="30" x14ac:dyDescent="0.5">
      <c r="J151" s="82"/>
      <c r="K151" s="82"/>
      <c r="N151" s="83"/>
      <c r="O151" s="83"/>
      <c r="P151" s="83"/>
      <c r="Q151" s="83"/>
      <c r="R151" s="83"/>
      <c r="S151" s="83"/>
      <c r="T151" s="83"/>
    </row>
    <row r="152" spans="10:20" ht="30" x14ac:dyDescent="0.5">
      <c r="J152" s="82"/>
      <c r="K152" s="82"/>
      <c r="N152" s="83"/>
      <c r="O152" s="83"/>
      <c r="P152" s="83"/>
      <c r="Q152" s="83"/>
      <c r="R152" s="83"/>
      <c r="S152" s="83"/>
      <c r="T152" s="83"/>
    </row>
    <row r="153" spans="10:20" ht="30" x14ac:dyDescent="0.5">
      <c r="J153" s="82"/>
      <c r="K153" s="82"/>
      <c r="N153" s="83"/>
      <c r="O153" s="83"/>
      <c r="P153" s="83"/>
      <c r="Q153" s="83"/>
      <c r="R153" s="83"/>
      <c r="S153" s="83"/>
      <c r="T153" s="83"/>
    </row>
    <row r="154" spans="10:20" ht="30" x14ac:dyDescent="0.5">
      <c r="J154" s="82"/>
      <c r="K154" s="82"/>
      <c r="N154" s="83"/>
      <c r="O154" s="83"/>
      <c r="P154" s="83"/>
      <c r="Q154" s="83"/>
      <c r="R154" s="83"/>
      <c r="S154" s="83"/>
      <c r="T154" s="83"/>
    </row>
    <row r="155" spans="10:20" ht="30" x14ac:dyDescent="0.5">
      <c r="J155" s="82"/>
      <c r="K155" s="82"/>
      <c r="N155" s="83"/>
      <c r="O155" s="83"/>
      <c r="P155" s="83"/>
      <c r="Q155" s="83"/>
      <c r="R155" s="83"/>
      <c r="S155" s="83"/>
      <c r="T155" s="83"/>
    </row>
    <row r="156" spans="10:20" ht="30" x14ac:dyDescent="0.5">
      <c r="J156" s="82"/>
      <c r="K156" s="82"/>
      <c r="N156" s="83"/>
      <c r="O156" s="83"/>
      <c r="P156" s="83"/>
      <c r="Q156" s="83"/>
      <c r="R156" s="83"/>
      <c r="S156" s="83"/>
      <c r="T156" s="83"/>
    </row>
    <row r="157" spans="10:20" ht="30" x14ac:dyDescent="0.5">
      <c r="J157" s="82"/>
      <c r="K157" s="82"/>
      <c r="N157" s="83"/>
      <c r="O157" s="83"/>
      <c r="P157" s="83"/>
      <c r="Q157" s="83"/>
      <c r="R157" s="83"/>
      <c r="S157" s="83"/>
      <c r="T157" s="83"/>
    </row>
    <row r="158" spans="10:20" ht="30" x14ac:dyDescent="0.5">
      <c r="J158" s="82"/>
      <c r="K158" s="82"/>
      <c r="N158" s="83"/>
      <c r="O158" s="83"/>
      <c r="P158" s="83"/>
      <c r="Q158" s="83"/>
      <c r="R158" s="83"/>
      <c r="S158" s="83"/>
      <c r="T158" s="83"/>
    </row>
    <row r="159" spans="10:20" ht="30" x14ac:dyDescent="0.5">
      <c r="J159" s="82"/>
      <c r="K159" s="82"/>
      <c r="N159" s="83"/>
      <c r="O159" s="83"/>
      <c r="P159" s="83"/>
      <c r="Q159" s="83"/>
      <c r="R159" s="83"/>
      <c r="S159" s="83"/>
      <c r="T159" s="83"/>
    </row>
    <row r="160" spans="10:20" ht="30" x14ac:dyDescent="0.5">
      <c r="J160" s="82"/>
      <c r="K160" s="82"/>
      <c r="N160" s="83"/>
      <c r="O160" s="83"/>
      <c r="P160" s="83"/>
      <c r="Q160" s="83"/>
      <c r="R160" s="83"/>
      <c r="S160" s="83"/>
      <c r="T160" s="83"/>
    </row>
    <row r="161" spans="10:20" ht="30" x14ac:dyDescent="0.5">
      <c r="J161" s="82"/>
      <c r="K161" s="82"/>
      <c r="N161" s="83"/>
      <c r="O161" s="83"/>
      <c r="P161" s="83"/>
      <c r="Q161" s="83"/>
      <c r="R161" s="83"/>
      <c r="S161" s="83"/>
      <c r="T161" s="83"/>
    </row>
    <row r="162" spans="10:20" ht="30" x14ac:dyDescent="0.5">
      <c r="J162" s="82"/>
      <c r="K162" s="82"/>
      <c r="N162" s="83"/>
      <c r="O162" s="83"/>
      <c r="P162" s="83"/>
      <c r="Q162" s="83"/>
      <c r="R162" s="83"/>
      <c r="S162" s="83"/>
      <c r="T162" s="83"/>
    </row>
    <row r="163" spans="10:20" ht="30" x14ac:dyDescent="0.5">
      <c r="J163" s="82"/>
      <c r="K163" s="82"/>
      <c r="N163" s="83"/>
      <c r="O163" s="83"/>
      <c r="P163" s="83"/>
      <c r="Q163" s="83"/>
      <c r="R163" s="83"/>
      <c r="S163" s="83"/>
      <c r="T163" s="83"/>
    </row>
    <row r="164" spans="10:20" ht="30" x14ac:dyDescent="0.5">
      <c r="J164" s="82"/>
      <c r="K164" s="82"/>
      <c r="N164" s="83"/>
      <c r="O164" s="83"/>
      <c r="P164" s="83"/>
      <c r="Q164" s="83"/>
      <c r="R164" s="83"/>
      <c r="S164" s="83"/>
      <c r="T164" s="83"/>
    </row>
    <row r="165" spans="10:20" ht="30" x14ac:dyDescent="0.5">
      <c r="J165" s="82"/>
      <c r="K165" s="82"/>
      <c r="N165" s="83"/>
      <c r="O165" s="83"/>
      <c r="P165" s="83"/>
      <c r="Q165" s="83"/>
      <c r="R165" s="83"/>
      <c r="S165" s="83"/>
      <c r="T165" s="83"/>
    </row>
    <row r="166" spans="10:20" ht="30" x14ac:dyDescent="0.5">
      <c r="J166" s="82"/>
      <c r="K166" s="82"/>
      <c r="N166" s="83"/>
      <c r="O166" s="83"/>
      <c r="P166" s="83"/>
      <c r="Q166" s="83"/>
      <c r="R166" s="83"/>
      <c r="S166" s="83"/>
      <c r="T166" s="83"/>
    </row>
    <row r="167" spans="10:20" ht="30" x14ac:dyDescent="0.5">
      <c r="J167" s="82"/>
      <c r="K167" s="82"/>
      <c r="N167" s="83"/>
      <c r="O167" s="83"/>
      <c r="P167" s="83"/>
      <c r="Q167" s="83"/>
      <c r="R167" s="83"/>
      <c r="S167" s="83"/>
      <c r="T167" s="83"/>
    </row>
    <row r="168" spans="10:20" ht="30" x14ac:dyDescent="0.5">
      <c r="J168" s="82"/>
      <c r="K168" s="82"/>
      <c r="N168" s="83"/>
      <c r="O168" s="83"/>
      <c r="P168" s="83"/>
      <c r="Q168" s="83"/>
      <c r="R168" s="83"/>
      <c r="S168" s="83"/>
      <c r="T168" s="83"/>
    </row>
    <row r="169" spans="10:20" ht="30" x14ac:dyDescent="0.5">
      <c r="J169" s="82"/>
      <c r="K169" s="82"/>
      <c r="N169" s="83"/>
      <c r="O169" s="83"/>
      <c r="P169" s="83"/>
      <c r="Q169" s="83"/>
      <c r="R169" s="83"/>
      <c r="S169" s="83"/>
      <c r="T169" s="83"/>
    </row>
    <row r="170" spans="10:20" ht="30" x14ac:dyDescent="0.5">
      <c r="J170" s="82"/>
      <c r="K170" s="82"/>
      <c r="N170" s="83"/>
      <c r="O170" s="83"/>
      <c r="P170" s="83"/>
      <c r="Q170" s="83"/>
      <c r="R170" s="83"/>
      <c r="S170" s="83"/>
      <c r="T170" s="83"/>
    </row>
    <row r="171" spans="10:20" ht="30" x14ac:dyDescent="0.5">
      <c r="J171" s="82"/>
      <c r="K171" s="82"/>
      <c r="N171" s="83"/>
      <c r="O171" s="83"/>
      <c r="P171" s="83"/>
      <c r="Q171" s="83"/>
      <c r="R171" s="83"/>
      <c r="S171" s="83"/>
      <c r="T171" s="83"/>
    </row>
    <row r="172" spans="10:20" ht="30" x14ac:dyDescent="0.5">
      <c r="J172" s="82"/>
      <c r="K172" s="82"/>
      <c r="N172" s="83"/>
      <c r="O172" s="83"/>
      <c r="P172" s="83"/>
      <c r="Q172" s="83"/>
      <c r="R172" s="83"/>
      <c r="S172" s="83"/>
      <c r="T172" s="83"/>
    </row>
    <row r="173" spans="10:20" x14ac:dyDescent="0.4">
      <c r="N173" s="83"/>
      <c r="O173" s="83"/>
      <c r="P173" s="83"/>
      <c r="Q173" s="83"/>
      <c r="R173" s="83"/>
      <c r="S173" s="83"/>
      <c r="T173" s="83"/>
    </row>
    <row r="174" spans="10:20" x14ac:dyDescent="0.4">
      <c r="N174" s="83"/>
      <c r="O174" s="83"/>
      <c r="P174" s="83"/>
      <c r="Q174" s="83"/>
      <c r="R174" s="83"/>
      <c r="S174" s="83"/>
      <c r="T174" s="83"/>
    </row>
    <row r="175" spans="10:20" x14ac:dyDescent="0.4">
      <c r="N175" s="83"/>
      <c r="O175" s="83"/>
      <c r="P175" s="83"/>
      <c r="Q175" s="83"/>
      <c r="R175" s="83"/>
      <c r="S175" s="83"/>
      <c r="T175" s="83"/>
    </row>
    <row r="176" spans="10:20" x14ac:dyDescent="0.4">
      <c r="N176" s="83"/>
      <c r="O176" s="83"/>
      <c r="P176" s="83"/>
      <c r="Q176" s="83"/>
      <c r="R176" s="83"/>
      <c r="S176" s="83"/>
      <c r="T176" s="83"/>
    </row>
    <row r="177" spans="14:20" x14ac:dyDescent="0.4">
      <c r="N177" s="83"/>
      <c r="O177" s="83"/>
      <c r="P177" s="83"/>
      <c r="Q177" s="83"/>
      <c r="R177" s="83"/>
      <c r="S177" s="83"/>
      <c r="T177" s="83"/>
    </row>
    <row r="178" spans="14:20" x14ac:dyDescent="0.4">
      <c r="N178" s="83"/>
      <c r="O178" s="83"/>
      <c r="P178" s="83"/>
      <c r="Q178" s="83"/>
      <c r="R178" s="83"/>
      <c r="S178" s="83"/>
      <c r="T178" s="83"/>
    </row>
    <row r="179" spans="14:20" x14ac:dyDescent="0.4">
      <c r="N179" s="83"/>
      <c r="O179" s="83"/>
      <c r="P179" s="83"/>
      <c r="Q179" s="83"/>
      <c r="R179" s="83"/>
      <c r="S179" s="83"/>
      <c r="T179" s="83"/>
    </row>
    <row r="180" spans="14:20" x14ac:dyDescent="0.4">
      <c r="N180" s="83"/>
      <c r="O180" s="83"/>
      <c r="P180" s="83"/>
      <c r="Q180" s="83"/>
      <c r="R180" s="83"/>
      <c r="S180" s="83"/>
      <c r="T180" s="83"/>
    </row>
    <row r="181" spans="14:20" x14ac:dyDescent="0.4">
      <c r="N181" s="83"/>
      <c r="O181" s="83"/>
      <c r="P181" s="83"/>
      <c r="Q181" s="83"/>
      <c r="R181" s="83"/>
      <c r="S181" s="83"/>
      <c r="T181" s="83"/>
    </row>
    <row r="182" spans="14:20" x14ac:dyDescent="0.4">
      <c r="N182" s="83"/>
      <c r="O182" s="83"/>
      <c r="P182" s="83"/>
      <c r="Q182" s="83"/>
      <c r="R182" s="83"/>
      <c r="S182" s="83"/>
      <c r="T182" s="83"/>
    </row>
    <row r="183" spans="14:20" x14ac:dyDescent="0.4">
      <c r="N183" s="83"/>
      <c r="O183" s="83"/>
      <c r="P183" s="83"/>
      <c r="Q183" s="83"/>
      <c r="R183" s="83"/>
      <c r="S183" s="83"/>
      <c r="T183" s="83"/>
    </row>
    <row r="184" spans="14:20" x14ac:dyDescent="0.4">
      <c r="N184" s="83"/>
      <c r="O184" s="83"/>
      <c r="P184" s="83"/>
      <c r="Q184" s="83"/>
      <c r="R184" s="83"/>
      <c r="S184" s="83"/>
      <c r="T184" s="83"/>
    </row>
    <row r="185" spans="14:20" x14ac:dyDescent="0.4">
      <c r="N185" s="83"/>
      <c r="O185" s="83"/>
      <c r="P185" s="83"/>
      <c r="Q185" s="83"/>
      <c r="R185" s="83"/>
      <c r="S185" s="83"/>
      <c r="T185" s="83"/>
    </row>
    <row r="186" spans="14:20" x14ac:dyDescent="0.4">
      <c r="N186" s="83"/>
      <c r="O186" s="83"/>
      <c r="P186" s="83"/>
      <c r="Q186" s="83"/>
      <c r="R186" s="83"/>
      <c r="S186" s="83"/>
      <c r="T186" s="83"/>
    </row>
    <row r="187" spans="14:20" x14ac:dyDescent="0.4">
      <c r="N187" s="83"/>
      <c r="O187" s="83"/>
      <c r="P187" s="83"/>
      <c r="Q187" s="83"/>
      <c r="R187" s="83"/>
      <c r="S187" s="83"/>
      <c r="T187" s="83"/>
    </row>
    <row r="188" spans="14:20" x14ac:dyDescent="0.4">
      <c r="N188" s="83"/>
      <c r="O188" s="83"/>
      <c r="P188" s="83"/>
      <c r="Q188" s="83"/>
      <c r="R188" s="83"/>
      <c r="S188" s="83"/>
      <c r="T188" s="83"/>
    </row>
    <row r="189" spans="14:20" x14ac:dyDescent="0.4">
      <c r="N189" s="83"/>
      <c r="O189" s="83"/>
      <c r="P189" s="83"/>
      <c r="Q189" s="83"/>
      <c r="R189" s="83"/>
      <c r="S189" s="83"/>
      <c r="T189" s="83"/>
    </row>
    <row r="190" spans="14:20" x14ac:dyDescent="0.4">
      <c r="N190" s="83"/>
      <c r="O190" s="83"/>
      <c r="P190" s="83"/>
      <c r="Q190" s="83"/>
      <c r="R190" s="83"/>
      <c r="S190" s="83"/>
      <c r="T190" s="83"/>
    </row>
    <row r="191" spans="14:20" x14ac:dyDescent="0.4">
      <c r="N191" s="83"/>
      <c r="O191" s="83"/>
      <c r="P191" s="83"/>
      <c r="Q191" s="83"/>
      <c r="R191" s="83"/>
      <c r="S191" s="83"/>
      <c r="T191" s="83"/>
    </row>
    <row r="192" spans="14:20" x14ac:dyDescent="0.4">
      <c r="N192" s="83"/>
      <c r="O192" s="83"/>
      <c r="P192" s="83"/>
      <c r="Q192" s="83"/>
      <c r="R192" s="83"/>
      <c r="S192" s="83"/>
      <c r="T192" s="83"/>
    </row>
    <row r="193" spans="14:20" x14ac:dyDescent="0.4">
      <c r="N193" s="83"/>
      <c r="O193" s="83"/>
      <c r="P193" s="83"/>
      <c r="Q193" s="83"/>
      <c r="R193" s="83"/>
      <c r="S193" s="83"/>
      <c r="T193" s="83"/>
    </row>
    <row r="194" spans="14:20" x14ac:dyDescent="0.4">
      <c r="N194" s="83"/>
      <c r="O194" s="83"/>
      <c r="P194" s="83"/>
      <c r="Q194" s="83"/>
      <c r="R194" s="83"/>
      <c r="S194" s="83"/>
      <c r="T194" s="83"/>
    </row>
    <row r="195" spans="14:20" x14ac:dyDescent="0.4">
      <c r="N195" s="83"/>
      <c r="O195" s="83"/>
      <c r="P195" s="83"/>
      <c r="Q195" s="83"/>
      <c r="R195" s="83"/>
      <c r="S195" s="83"/>
      <c r="T195" s="83"/>
    </row>
    <row r="196" spans="14:20" x14ac:dyDescent="0.4">
      <c r="N196" s="83"/>
      <c r="O196" s="83"/>
      <c r="P196" s="83"/>
      <c r="Q196" s="83"/>
      <c r="R196" s="83"/>
      <c r="S196" s="83"/>
      <c r="T196" s="83"/>
    </row>
    <row r="197" spans="14:20" x14ac:dyDescent="0.4">
      <c r="N197" s="83"/>
      <c r="O197" s="83"/>
      <c r="P197" s="83"/>
      <c r="Q197" s="83"/>
      <c r="R197" s="83"/>
      <c r="S197" s="83"/>
      <c r="T197" s="83"/>
    </row>
    <row r="198" spans="14:20" x14ac:dyDescent="0.4">
      <c r="N198" s="83"/>
      <c r="O198" s="83"/>
      <c r="P198" s="83"/>
      <c r="Q198" s="83"/>
      <c r="R198" s="83"/>
      <c r="S198" s="83"/>
      <c r="T198" s="83"/>
    </row>
    <row r="199" spans="14:20" x14ac:dyDescent="0.4">
      <c r="N199" s="83"/>
      <c r="O199" s="83"/>
      <c r="P199" s="83"/>
      <c r="Q199" s="83"/>
      <c r="R199" s="83"/>
      <c r="S199" s="83"/>
      <c r="T199" s="83"/>
    </row>
    <row r="200" spans="14:20" x14ac:dyDescent="0.4">
      <c r="N200" s="83"/>
      <c r="O200" s="83"/>
      <c r="P200" s="83"/>
      <c r="Q200" s="83"/>
      <c r="R200" s="83"/>
      <c r="S200" s="83"/>
      <c r="T200" s="83"/>
    </row>
    <row r="201" spans="14:20" x14ac:dyDescent="0.4">
      <c r="N201" s="83"/>
      <c r="O201" s="83"/>
      <c r="P201" s="83"/>
      <c r="Q201" s="83"/>
      <c r="R201" s="83"/>
      <c r="S201" s="83"/>
      <c r="T201" s="83"/>
    </row>
    <row r="202" spans="14:20" x14ac:dyDescent="0.4">
      <c r="N202" s="83"/>
      <c r="O202" s="83"/>
      <c r="P202" s="83"/>
      <c r="Q202" s="83"/>
      <c r="R202" s="83"/>
      <c r="S202" s="83"/>
      <c r="T202" s="83"/>
    </row>
    <row r="203" spans="14:20" x14ac:dyDescent="0.4">
      <c r="N203" s="83"/>
      <c r="O203" s="83"/>
      <c r="P203" s="83"/>
      <c r="Q203" s="83"/>
      <c r="R203" s="83"/>
      <c r="S203" s="83"/>
      <c r="T203" s="83"/>
    </row>
    <row r="204" spans="14:20" x14ac:dyDescent="0.4">
      <c r="N204" s="83"/>
      <c r="O204" s="83"/>
      <c r="P204" s="83"/>
      <c r="Q204" s="83"/>
      <c r="R204" s="83"/>
      <c r="S204" s="83"/>
      <c r="T204" s="83"/>
    </row>
    <row r="205" spans="14:20" x14ac:dyDescent="0.4">
      <c r="N205" s="83"/>
      <c r="O205" s="83"/>
      <c r="P205" s="83"/>
      <c r="Q205" s="83"/>
      <c r="R205" s="83"/>
      <c r="S205" s="83"/>
      <c r="T205" s="83"/>
    </row>
    <row r="206" spans="14:20" x14ac:dyDescent="0.4">
      <c r="N206" s="83"/>
      <c r="O206" s="83"/>
      <c r="P206" s="83"/>
      <c r="Q206" s="83"/>
      <c r="R206" s="83"/>
      <c r="S206" s="83"/>
      <c r="T206" s="83"/>
    </row>
    <row r="207" spans="14:20" x14ac:dyDescent="0.4">
      <c r="N207" s="83"/>
      <c r="O207" s="83"/>
      <c r="P207" s="83"/>
      <c r="Q207" s="83"/>
      <c r="R207" s="83"/>
      <c r="S207" s="83"/>
      <c r="T207" s="83"/>
    </row>
    <row r="208" spans="14:20" x14ac:dyDescent="0.4">
      <c r="N208" s="83"/>
      <c r="O208" s="83"/>
      <c r="P208" s="83"/>
      <c r="Q208" s="83"/>
      <c r="R208" s="83"/>
      <c r="S208" s="83"/>
      <c r="T208" s="83"/>
    </row>
    <row r="209" spans="14:20" x14ac:dyDescent="0.4">
      <c r="N209" s="83"/>
      <c r="O209" s="83"/>
      <c r="P209" s="83"/>
      <c r="Q209" s="83"/>
      <c r="R209" s="83"/>
      <c r="S209" s="83"/>
      <c r="T209" s="83"/>
    </row>
    <row r="210" spans="14:20" x14ac:dyDescent="0.4">
      <c r="N210" s="83"/>
      <c r="O210" s="83"/>
      <c r="P210" s="83"/>
      <c r="Q210" s="83"/>
      <c r="R210" s="83"/>
      <c r="S210" s="83"/>
      <c r="T210" s="83"/>
    </row>
    <row r="211" spans="14:20" x14ac:dyDescent="0.4">
      <c r="N211" s="83"/>
      <c r="O211" s="83"/>
      <c r="P211" s="83"/>
      <c r="Q211" s="83"/>
      <c r="R211" s="83"/>
      <c r="S211" s="83"/>
      <c r="T211" s="83"/>
    </row>
    <row r="212" spans="14:20" x14ac:dyDescent="0.4">
      <c r="N212" s="83"/>
      <c r="O212" s="83"/>
      <c r="P212" s="83"/>
      <c r="Q212" s="83"/>
      <c r="R212" s="83"/>
      <c r="S212" s="83"/>
      <c r="T212" s="83"/>
    </row>
    <row r="213" spans="14:20" x14ac:dyDescent="0.4">
      <c r="N213" s="83"/>
      <c r="O213" s="83"/>
      <c r="P213" s="83"/>
      <c r="Q213" s="83"/>
      <c r="R213" s="83"/>
      <c r="S213" s="83"/>
      <c r="T213" s="83"/>
    </row>
  </sheetData>
  <mergeCells count="28">
    <mergeCell ref="A30:L30"/>
    <mergeCell ref="B21:D21"/>
    <mergeCell ref="G21:J22"/>
    <mergeCell ref="K21:K22"/>
    <mergeCell ref="L21:L22"/>
    <mergeCell ref="A27:B29"/>
    <mergeCell ref="C27:D27"/>
    <mergeCell ref="K27:L27"/>
    <mergeCell ref="G28:I28"/>
    <mergeCell ref="G29:I29"/>
    <mergeCell ref="B7:D7"/>
    <mergeCell ref="G7:J8"/>
    <mergeCell ref="K7:K8"/>
    <mergeCell ref="L7:L8"/>
    <mergeCell ref="K29:L29"/>
    <mergeCell ref="H1:L1"/>
    <mergeCell ref="H2:H3"/>
    <mergeCell ref="C4:D4"/>
    <mergeCell ref="E4:H4"/>
    <mergeCell ref="C5:D5"/>
    <mergeCell ref="K28:L28"/>
    <mergeCell ref="E5:H5"/>
    <mergeCell ref="I5:J5"/>
    <mergeCell ref="O7:S7"/>
    <mergeCell ref="B14:D14"/>
    <mergeCell ref="G14:J15"/>
    <mergeCell ref="K14:K15"/>
    <mergeCell ref="L14:L15"/>
  </mergeCells>
  <conditionalFormatting sqref="E4:H6 G28:I28 G27 K3">
    <cfRule type="cellIs" dxfId="20" priority="21" stopIfTrue="1" operator="equal">
      <formula>0</formula>
    </cfRule>
  </conditionalFormatting>
  <conditionalFormatting sqref="A16:A20 A23:A26 A9:A13">
    <cfRule type="cellIs" dxfId="19" priority="20" stopIfTrue="1" operator="greaterThan">
      <formula>0</formula>
    </cfRule>
  </conditionalFormatting>
  <conditionalFormatting sqref="T9 T23">
    <cfRule type="expression" dxfId="18" priority="19" stopIfTrue="1">
      <formula>S10&lt;&gt;T9</formula>
    </cfRule>
  </conditionalFormatting>
  <conditionalFormatting sqref="S10">
    <cfRule type="expression" dxfId="17" priority="18" stopIfTrue="1">
      <formula>$S$10&lt;&gt;$T$9</formula>
    </cfRule>
  </conditionalFormatting>
  <conditionalFormatting sqref="S11 U9">
    <cfRule type="expression" dxfId="16" priority="17" stopIfTrue="1">
      <formula>$U$9&lt;&gt;$S$11</formula>
    </cfRule>
  </conditionalFormatting>
  <conditionalFormatting sqref="V9 S12:S13">
    <cfRule type="expression" dxfId="15" priority="16" stopIfTrue="1">
      <formula>$V$9&lt;&gt;$S$12</formula>
    </cfRule>
  </conditionalFormatting>
  <conditionalFormatting sqref="T11 U10">
    <cfRule type="expression" dxfId="14" priority="15" stopIfTrue="1">
      <formula>$U$10&lt;&gt;$T$11</formula>
    </cfRule>
  </conditionalFormatting>
  <conditionalFormatting sqref="V10 T12:T13">
    <cfRule type="expression" dxfId="13" priority="14" stopIfTrue="1">
      <formula>$V$10&lt;&gt;$T$12</formula>
    </cfRule>
  </conditionalFormatting>
  <conditionalFormatting sqref="V11 U12:U13">
    <cfRule type="expression" dxfId="12" priority="13" stopIfTrue="1">
      <formula>$V$11&lt;&gt;$U$12</formula>
    </cfRule>
  </conditionalFormatting>
  <conditionalFormatting sqref="T16 S17">
    <cfRule type="expression" dxfId="11" priority="12" stopIfTrue="1">
      <formula>$S$17&lt;&gt;$T$16</formula>
    </cfRule>
  </conditionalFormatting>
  <conditionalFormatting sqref="U16 S18">
    <cfRule type="expression" dxfId="10" priority="11" stopIfTrue="1">
      <formula>$U$16&lt;&gt;$S$18</formula>
    </cfRule>
  </conditionalFormatting>
  <conditionalFormatting sqref="V16 S19:S20">
    <cfRule type="expression" dxfId="9" priority="10" stopIfTrue="1">
      <formula>$V$16&lt;&gt;$S$19</formula>
    </cfRule>
  </conditionalFormatting>
  <conditionalFormatting sqref="U17 T18">
    <cfRule type="expression" dxfId="8" priority="9" stopIfTrue="1">
      <formula>$U$17&lt;&gt;$T$18</formula>
    </cfRule>
  </conditionalFormatting>
  <conditionalFormatting sqref="V17 T19:T20">
    <cfRule type="expression" dxfId="7" priority="8" stopIfTrue="1">
      <formula>$V$17&lt;&gt;$T$19</formula>
    </cfRule>
  </conditionalFormatting>
  <conditionalFormatting sqref="V18 U19:U20">
    <cfRule type="expression" dxfId="6" priority="7" stopIfTrue="1">
      <formula>$V$18&lt;&gt;$U$19</formula>
    </cfRule>
  </conditionalFormatting>
  <conditionalFormatting sqref="U23 S25">
    <cfRule type="expression" dxfId="5" priority="6" stopIfTrue="1">
      <formula>$U$23&lt;&gt;$S$25</formula>
    </cfRule>
  </conditionalFormatting>
  <conditionalFormatting sqref="V23 S26">
    <cfRule type="expression" dxfId="4" priority="5" stopIfTrue="1">
      <formula>$V$23&lt;&gt;$S$26</formula>
    </cfRule>
  </conditionalFormatting>
  <conditionalFormatting sqref="S24">
    <cfRule type="expression" dxfId="3" priority="4" stopIfTrue="1">
      <formula>T23&lt;&gt;S24</formula>
    </cfRule>
  </conditionalFormatting>
  <conditionalFormatting sqref="U24 T25">
    <cfRule type="expression" dxfId="2" priority="3" stopIfTrue="1">
      <formula>$U$24&lt;&gt;$T$25</formula>
    </cfRule>
  </conditionalFormatting>
  <conditionalFormatting sqref="V24 T26">
    <cfRule type="expression" dxfId="1" priority="2" stopIfTrue="1">
      <formula>$V$24&lt;&gt;$T$26</formula>
    </cfRule>
  </conditionalFormatting>
  <conditionalFormatting sqref="V25 U26">
    <cfRule type="expression" dxfId="0" priority="1" stopIfTrue="1">
      <formula>$V$25&lt;&gt;$U$26</formula>
    </cfRule>
  </conditionalFormatting>
  <printOptions horizontalCentered="1" gridLinesSet="0"/>
  <pageMargins left="0.74803149606299213" right="0.74803149606299213" top="1.0236220472440944" bottom="0" header="7.874015748031496E-2" footer="7.874015748031496E-2"/>
  <pageSetup paperSize="9" scale="3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6DCDA-0A20-4610-8506-903A179B7517}">
  <dimension ref="A1:P69"/>
  <sheetViews>
    <sheetView topLeftCell="A16" workbookViewId="0">
      <selection activeCell="L25" sqref="L25"/>
    </sheetView>
  </sheetViews>
  <sheetFormatPr defaultColWidth="13.44140625" defaultRowHeight="13.2" x14ac:dyDescent="0.25"/>
  <cols>
    <col min="1" max="1" width="9.33203125" style="211" customWidth="1"/>
    <col min="2" max="2" width="11.44140625" style="211" customWidth="1"/>
    <col min="3" max="3" width="10.5546875" style="211" customWidth="1"/>
    <col min="4" max="4" width="10.44140625" style="211" customWidth="1"/>
    <col min="5" max="5" width="3.6640625" style="211" customWidth="1"/>
    <col min="6" max="6" width="9.88671875" style="211" customWidth="1"/>
    <col min="7" max="7" width="8.88671875" style="211" customWidth="1"/>
    <col min="8" max="8" width="9.5546875" style="211" customWidth="1"/>
    <col min="9" max="9" width="13.44140625" style="211" customWidth="1"/>
    <col min="10" max="10" width="13.88671875" style="211" customWidth="1"/>
    <col min="11" max="11" width="12.5546875" style="211" customWidth="1"/>
    <col min="12" max="12" width="11.88671875" style="211" customWidth="1"/>
    <col min="13" max="13" width="13.109375" style="211" customWidth="1"/>
    <col min="14" max="247" width="9.109375" style="211" customWidth="1"/>
    <col min="248" max="248" width="9.33203125" style="211" customWidth="1"/>
    <col min="249" max="249" width="11.44140625" style="211" customWidth="1"/>
    <col min="250" max="250" width="10.5546875" style="211" customWidth="1"/>
    <col min="251" max="251" width="10.44140625" style="211" customWidth="1"/>
    <col min="252" max="252" width="3.6640625" style="211" customWidth="1"/>
    <col min="253" max="253" width="9.33203125" style="211" customWidth="1"/>
    <col min="254" max="254" width="8.44140625" style="211" customWidth="1"/>
    <col min="255" max="255" width="7" style="211" customWidth="1"/>
    <col min="256" max="16384" width="13.44140625" style="211"/>
  </cols>
  <sheetData>
    <row r="1" spans="1:14" ht="21" x14ac:dyDescent="0.3">
      <c r="A1" s="208"/>
      <c r="B1" s="208"/>
      <c r="C1" s="209"/>
      <c r="D1" s="293"/>
      <c r="E1" s="210" t="s">
        <v>222</v>
      </c>
      <c r="F1" s="212"/>
      <c r="G1" s="213"/>
      <c r="H1" s="215"/>
      <c r="I1" s="215"/>
      <c r="J1" s="216"/>
      <c r="K1" s="216" t="s">
        <v>33</v>
      </c>
      <c r="L1" s="212"/>
      <c r="M1" s="216"/>
      <c r="N1" s="294"/>
    </row>
    <row r="2" spans="1:14" ht="15.6" x14ac:dyDescent="0.3">
      <c r="A2" s="208"/>
      <c r="B2" s="208"/>
      <c r="C2" s="209"/>
      <c r="D2" s="295"/>
      <c r="E2" s="296"/>
      <c r="F2" s="297"/>
      <c r="G2" s="298" t="s">
        <v>337</v>
      </c>
      <c r="H2" s="298"/>
      <c r="I2" s="299"/>
      <c r="J2" s="218"/>
      <c r="K2" s="219"/>
      <c r="L2" s="219"/>
      <c r="M2" s="218"/>
      <c r="N2" s="294"/>
    </row>
    <row r="3" spans="1:14" x14ac:dyDescent="0.25">
      <c r="A3" s="300"/>
      <c r="B3" s="300"/>
      <c r="C3" s="301"/>
      <c r="D3" s="302"/>
      <c r="E3" s="302"/>
      <c r="F3" s="303"/>
      <c r="G3" s="302"/>
      <c r="H3" s="303"/>
      <c r="I3" s="302"/>
      <c r="J3" s="304"/>
      <c r="K3" s="303"/>
      <c r="L3" s="305" t="s">
        <v>36</v>
      </c>
      <c r="N3" s="294"/>
    </row>
    <row r="4" spans="1:14" ht="13.8" thickBot="1" x14ac:dyDescent="0.3">
      <c r="A4" s="306"/>
      <c r="B4" s="306"/>
      <c r="C4" s="307"/>
      <c r="D4" s="308"/>
      <c r="E4" s="308"/>
      <c r="F4" s="309" t="s">
        <v>276</v>
      </c>
      <c r="G4" s="310"/>
      <c r="H4" s="311"/>
      <c r="I4" s="312"/>
      <c r="J4" s="313"/>
      <c r="K4" s="314"/>
      <c r="L4" s="315" t="s">
        <v>37</v>
      </c>
      <c r="M4" s="316"/>
      <c r="N4" s="294"/>
    </row>
    <row r="5" spans="1:14" x14ac:dyDescent="0.25">
      <c r="A5" s="208"/>
      <c r="B5" s="208"/>
      <c r="C5" s="209"/>
      <c r="D5" s="220"/>
      <c r="E5" s="221"/>
      <c r="F5" s="220"/>
      <c r="G5" s="220"/>
      <c r="H5" s="220"/>
      <c r="I5" s="208"/>
      <c r="J5" s="208"/>
      <c r="K5" s="208"/>
      <c r="L5" s="208"/>
    </row>
    <row r="6" spans="1:14" x14ac:dyDescent="0.25">
      <c r="A6" s="208"/>
      <c r="B6" s="220"/>
      <c r="C6" s="223"/>
      <c r="D6" s="224"/>
      <c r="E6" s="317">
        <v>1</v>
      </c>
      <c r="F6" s="277" t="s">
        <v>338</v>
      </c>
      <c r="G6" s="277" t="s">
        <v>339</v>
      </c>
      <c r="H6" s="277" t="s">
        <v>340</v>
      </c>
      <c r="I6" s="223"/>
      <c r="J6" s="223"/>
      <c r="K6" s="223"/>
      <c r="L6" s="208"/>
    </row>
    <row r="7" spans="1:14" x14ac:dyDescent="0.25">
      <c r="A7" s="227"/>
      <c r="B7" s="228"/>
      <c r="C7" s="229"/>
      <c r="D7" s="332" t="s">
        <v>338</v>
      </c>
      <c r="E7" s="319"/>
      <c r="F7" s="320"/>
      <c r="G7" s="320"/>
      <c r="H7" s="321"/>
      <c r="I7" s="384" t="s">
        <v>338</v>
      </c>
      <c r="J7" s="228"/>
      <c r="K7" s="228"/>
      <c r="L7" s="227"/>
    </row>
    <row r="8" spans="1:14" ht="13.8" x14ac:dyDescent="0.3">
      <c r="A8" s="227"/>
      <c r="B8" s="228"/>
      <c r="C8" s="233"/>
      <c r="D8" s="228"/>
      <c r="E8" s="322" t="s">
        <v>227</v>
      </c>
      <c r="F8" s="323" t="s">
        <v>71</v>
      </c>
      <c r="G8" s="323"/>
      <c r="H8" s="324"/>
      <c r="I8" s="235"/>
      <c r="J8" s="236"/>
      <c r="K8" s="237"/>
      <c r="L8" s="227"/>
    </row>
    <row r="9" spans="1:14" x14ac:dyDescent="0.25">
      <c r="A9" s="227"/>
      <c r="B9" s="228"/>
      <c r="C9" s="356" t="s">
        <v>343</v>
      </c>
      <c r="D9" s="238"/>
      <c r="E9" s="325"/>
      <c r="F9" s="326"/>
      <c r="G9" s="327"/>
      <c r="H9" s="328"/>
      <c r="I9" s="240"/>
      <c r="J9" s="277" t="s">
        <v>341</v>
      </c>
      <c r="K9" s="237"/>
      <c r="L9" s="227"/>
    </row>
    <row r="10" spans="1:14" ht="15.75" customHeight="1" x14ac:dyDescent="0.25">
      <c r="A10" s="227"/>
      <c r="B10" s="241"/>
      <c r="C10" s="242" t="s">
        <v>421</v>
      </c>
      <c r="D10" s="228"/>
      <c r="E10" s="325" t="s">
        <v>231</v>
      </c>
      <c r="F10" s="277" t="s">
        <v>341</v>
      </c>
      <c r="G10" s="277" t="s">
        <v>342</v>
      </c>
      <c r="H10" s="277" t="s">
        <v>282</v>
      </c>
      <c r="I10" s="235"/>
      <c r="J10" s="245" t="s">
        <v>415</v>
      </c>
      <c r="K10" s="236"/>
      <c r="L10" s="227"/>
    </row>
    <row r="11" spans="1:14" x14ac:dyDescent="0.25">
      <c r="A11" s="227"/>
      <c r="B11" s="241"/>
      <c r="C11" s="233"/>
      <c r="D11" s="356" t="s">
        <v>343</v>
      </c>
      <c r="E11" s="329"/>
      <c r="F11" s="330"/>
      <c r="G11" s="320"/>
      <c r="H11" s="321"/>
      <c r="I11" s="277" t="s">
        <v>341</v>
      </c>
      <c r="J11" s="251"/>
      <c r="K11" s="237"/>
      <c r="L11" s="227"/>
    </row>
    <row r="12" spans="1:14" ht="15" customHeight="1" x14ac:dyDescent="0.25">
      <c r="A12" s="227"/>
      <c r="B12" s="241"/>
      <c r="C12" s="229"/>
      <c r="D12" s="228"/>
      <c r="E12" s="331" t="s">
        <v>234</v>
      </c>
      <c r="F12" s="356" t="s">
        <v>343</v>
      </c>
      <c r="G12" s="356" t="s">
        <v>344</v>
      </c>
      <c r="H12" s="357" t="s">
        <v>135</v>
      </c>
      <c r="I12" s="287" t="s">
        <v>418</v>
      </c>
      <c r="J12" s="240"/>
      <c r="K12" s="237"/>
      <c r="L12" s="227"/>
    </row>
    <row r="13" spans="1:14" x14ac:dyDescent="0.25">
      <c r="A13" s="227"/>
      <c r="B13" s="335" t="s">
        <v>345</v>
      </c>
      <c r="C13" s="257"/>
      <c r="D13" s="228"/>
      <c r="E13" s="325"/>
      <c r="F13" s="327"/>
      <c r="G13" s="327"/>
      <c r="H13" s="328"/>
      <c r="I13" s="235"/>
      <c r="J13" s="240"/>
      <c r="K13" s="253" t="s">
        <v>343</v>
      </c>
      <c r="L13" s="227"/>
    </row>
    <row r="14" spans="1:14" x14ac:dyDescent="0.25">
      <c r="A14" s="259"/>
      <c r="B14" s="233" t="s">
        <v>417</v>
      </c>
      <c r="C14" s="229"/>
      <c r="D14" s="228"/>
      <c r="E14" s="325" t="s">
        <v>237</v>
      </c>
      <c r="F14" s="284" t="s">
        <v>345</v>
      </c>
      <c r="G14" s="284" t="s">
        <v>346</v>
      </c>
      <c r="H14" s="284" t="s">
        <v>274</v>
      </c>
      <c r="I14" s="235"/>
      <c r="J14" s="240"/>
      <c r="K14" s="262" t="s">
        <v>418</v>
      </c>
      <c r="L14" s="227"/>
    </row>
    <row r="15" spans="1:14" x14ac:dyDescent="0.25">
      <c r="A15" s="259"/>
      <c r="B15" s="233"/>
      <c r="C15" s="229"/>
      <c r="D15" s="284" t="s">
        <v>345</v>
      </c>
      <c r="E15" s="319"/>
      <c r="F15" s="320"/>
      <c r="G15" s="320"/>
      <c r="H15" s="321"/>
      <c r="I15" s="253" t="s">
        <v>343</v>
      </c>
      <c r="J15" s="240"/>
      <c r="K15" s="240"/>
      <c r="L15" s="227"/>
    </row>
    <row r="16" spans="1:14" ht="15" customHeight="1" x14ac:dyDescent="0.25">
      <c r="A16" s="259"/>
      <c r="B16" s="233"/>
      <c r="C16" s="233"/>
      <c r="D16" s="360"/>
      <c r="E16" s="322" t="s">
        <v>241</v>
      </c>
      <c r="F16" s="253" t="s">
        <v>343</v>
      </c>
      <c r="G16" s="253" t="s">
        <v>321</v>
      </c>
      <c r="H16" s="335" t="s">
        <v>135</v>
      </c>
      <c r="I16" s="262" t="s">
        <v>417</v>
      </c>
      <c r="J16" s="251"/>
      <c r="K16" s="240"/>
      <c r="L16" s="227"/>
    </row>
    <row r="17" spans="1:12" x14ac:dyDescent="0.25">
      <c r="A17" s="259"/>
      <c r="B17" s="233"/>
      <c r="C17" s="284" t="s">
        <v>345</v>
      </c>
      <c r="D17" s="257"/>
      <c r="E17" s="325"/>
      <c r="F17" s="327"/>
      <c r="G17" s="327"/>
      <c r="H17" s="328"/>
      <c r="I17" s="240"/>
      <c r="J17" s="253" t="s">
        <v>343</v>
      </c>
      <c r="K17" s="251"/>
      <c r="L17" s="227"/>
    </row>
    <row r="18" spans="1:12" x14ac:dyDescent="0.25">
      <c r="A18" s="259"/>
      <c r="B18" s="229"/>
      <c r="C18" s="242" t="s">
        <v>417</v>
      </c>
      <c r="D18" s="229"/>
      <c r="E18" s="325" t="s">
        <v>244</v>
      </c>
      <c r="F18" s="277" t="s">
        <v>347</v>
      </c>
      <c r="G18" s="277" t="s">
        <v>348</v>
      </c>
      <c r="H18" s="277" t="s">
        <v>26</v>
      </c>
      <c r="I18" s="235"/>
      <c r="J18" s="245" t="s">
        <v>418</v>
      </c>
      <c r="K18" s="235"/>
      <c r="L18" s="266"/>
    </row>
    <row r="19" spans="1:12" x14ac:dyDescent="0.25">
      <c r="A19" s="227"/>
      <c r="B19" s="267"/>
      <c r="C19" s="233"/>
      <c r="D19" s="226" t="s">
        <v>349</v>
      </c>
      <c r="E19" s="319"/>
      <c r="F19" s="320"/>
      <c r="G19" s="320"/>
      <c r="H19" s="321"/>
      <c r="I19" s="277" t="s">
        <v>347</v>
      </c>
      <c r="J19" s="267"/>
      <c r="K19" s="240"/>
      <c r="L19" s="227"/>
    </row>
    <row r="20" spans="1:12" ht="15" customHeight="1" x14ac:dyDescent="0.25">
      <c r="A20" s="335" t="s">
        <v>345</v>
      </c>
      <c r="B20" s="268"/>
      <c r="C20" s="229"/>
      <c r="D20" s="229"/>
      <c r="E20" s="322" t="s">
        <v>250</v>
      </c>
      <c r="F20" s="226" t="s">
        <v>349</v>
      </c>
      <c r="G20" s="226" t="s">
        <v>350</v>
      </c>
      <c r="H20" s="332" t="s">
        <v>30</v>
      </c>
      <c r="I20" s="269" t="s">
        <v>419</v>
      </c>
      <c r="J20" s="229"/>
      <c r="K20" s="270"/>
      <c r="L20" s="397" t="s">
        <v>362</v>
      </c>
    </row>
    <row r="21" spans="1:12" x14ac:dyDescent="0.25">
      <c r="A21" s="337">
        <v>41</v>
      </c>
      <c r="B21" s="272"/>
      <c r="C21" s="273"/>
      <c r="D21" s="273"/>
      <c r="E21" s="338"/>
      <c r="F21" s="327"/>
      <c r="G21" s="327"/>
      <c r="H21" s="328"/>
      <c r="I21" s="273"/>
      <c r="J21" s="273"/>
      <c r="K21" s="272"/>
      <c r="L21" s="337">
        <v>40</v>
      </c>
    </row>
    <row r="22" spans="1:12" ht="15.75" customHeight="1" x14ac:dyDescent="0.25">
      <c r="A22" s="339"/>
      <c r="B22" s="276"/>
      <c r="C22" s="273"/>
      <c r="D22" s="273"/>
      <c r="E22" s="325" t="s">
        <v>251</v>
      </c>
      <c r="F22" s="284" t="s">
        <v>351</v>
      </c>
      <c r="G22" s="284" t="s">
        <v>352</v>
      </c>
      <c r="H22" s="284" t="s">
        <v>353</v>
      </c>
      <c r="I22" s="273"/>
      <c r="J22" s="273"/>
      <c r="K22" s="273"/>
      <c r="L22" s="340"/>
    </row>
    <row r="23" spans="1:12" x14ac:dyDescent="0.25">
      <c r="A23" s="281"/>
      <c r="B23" s="257"/>
      <c r="C23" s="229"/>
      <c r="D23" s="280"/>
      <c r="E23" s="329"/>
      <c r="F23" s="320"/>
      <c r="G23" s="320"/>
      <c r="H23" s="321"/>
      <c r="I23" s="284" t="s">
        <v>351</v>
      </c>
      <c r="J23" s="229"/>
      <c r="K23" s="229"/>
      <c r="L23" s="341"/>
    </row>
    <row r="24" spans="1:12" ht="12" customHeight="1" x14ac:dyDescent="0.3">
      <c r="A24" s="341"/>
      <c r="B24" s="229"/>
      <c r="C24" s="233"/>
      <c r="D24" s="229"/>
      <c r="E24" s="322" t="s">
        <v>254</v>
      </c>
      <c r="F24" s="323" t="s">
        <v>71</v>
      </c>
      <c r="G24" s="347"/>
      <c r="H24" s="348"/>
      <c r="I24" s="262"/>
      <c r="J24" s="267"/>
      <c r="K24" s="235"/>
      <c r="L24" s="341"/>
    </row>
    <row r="25" spans="1:12" x14ac:dyDescent="0.25">
      <c r="A25" s="341"/>
      <c r="B25" s="229"/>
      <c r="C25" s="226" t="s">
        <v>356</v>
      </c>
      <c r="D25" s="257"/>
      <c r="E25" s="325"/>
      <c r="F25" s="326"/>
      <c r="G25" s="327"/>
      <c r="H25" s="328"/>
      <c r="I25" s="240"/>
      <c r="J25" s="284" t="s">
        <v>351</v>
      </c>
      <c r="K25" s="235"/>
      <c r="L25" s="341"/>
    </row>
    <row r="26" spans="1:12" ht="14.25" customHeight="1" x14ac:dyDescent="0.25">
      <c r="A26" s="341"/>
      <c r="B26" s="233"/>
      <c r="C26" s="242"/>
      <c r="D26" s="229"/>
      <c r="E26" s="325" t="s">
        <v>256</v>
      </c>
      <c r="F26" s="277" t="s">
        <v>354</v>
      </c>
      <c r="G26" s="277" t="s">
        <v>355</v>
      </c>
      <c r="H26" s="277" t="s">
        <v>30</v>
      </c>
      <c r="I26" s="235"/>
      <c r="J26" s="286" t="s">
        <v>418</v>
      </c>
      <c r="K26" s="240"/>
      <c r="L26" s="259"/>
    </row>
    <row r="27" spans="1:12" x14ac:dyDescent="0.25">
      <c r="A27" s="341"/>
      <c r="B27" s="233"/>
      <c r="C27" s="233"/>
      <c r="D27" s="226" t="s">
        <v>356</v>
      </c>
      <c r="E27" s="319"/>
      <c r="F27" s="330"/>
      <c r="G27" s="320"/>
      <c r="H27" s="321"/>
      <c r="I27" s="277" t="s">
        <v>354</v>
      </c>
      <c r="J27" s="251"/>
      <c r="K27" s="240"/>
      <c r="L27" s="259"/>
    </row>
    <row r="28" spans="1:12" x14ac:dyDescent="0.25">
      <c r="A28" s="341"/>
      <c r="B28" s="233"/>
      <c r="C28" s="229"/>
      <c r="D28" s="229"/>
      <c r="E28" s="322" t="s">
        <v>259</v>
      </c>
      <c r="F28" s="226" t="s">
        <v>356</v>
      </c>
      <c r="G28" s="226" t="s">
        <v>344</v>
      </c>
      <c r="H28" s="332" t="s">
        <v>282</v>
      </c>
      <c r="I28" s="287" t="s">
        <v>418</v>
      </c>
      <c r="J28" s="240"/>
      <c r="K28" s="240"/>
      <c r="L28" s="259"/>
    </row>
    <row r="29" spans="1:12" ht="16.5" customHeight="1" x14ac:dyDescent="0.25">
      <c r="A29" s="341"/>
      <c r="B29" s="226" t="s">
        <v>356</v>
      </c>
      <c r="C29" s="257"/>
      <c r="D29" s="229"/>
      <c r="E29" s="325"/>
      <c r="F29" s="327"/>
      <c r="G29" s="327"/>
      <c r="H29" s="328"/>
      <c r="I29" s="235"/>
      <c r="J29" s="240"/>
      <c r="K29" s="253" t="s">
        <v>362</v>
      </c>
      <c r="L29" s="341"/>
    </row>
    <row r="30" spans="1:12" ht="15" customHeight="1" x14ac:dyDescent="0.25">
      <c r="A30" s="281"/>
      <c r="B30" s="233" t="s">
        <v>418</v>
      </c>
      <c r="C30" s="229"/>
      <c r="D30" s="229"/>
      <c r="E30" s="325" t="s">
        <v>262</v>
      </c>
      <c r="F30" s="277" t="s">
        <v>357</v>
      </c>
      <c r="G30" s="277" t="s">
        <v>358</v>
      </c>
      <c r="H30" s="277" t="s">
        <v>359</v>
      </c>
      <c r="I30" s="235"/>
      <c r="J30" s="240"/>
      <c r="K30" s="235" t="s">
        <v>415</v>
      </c>
      <c r="L30" s="259"/>
    </row>
    <row r="31" spans="1:12" x14ac:dyDescent="0.25">
      <c r="A31" s="281"/>
      <c r="B31" s="241"/>
      <c r="C31" s="229"/>
      <c r="D31" s="226" t="s">
        <v>360</v>
      </c>
      <c r="E31" s="319"/>
      <c r="F31" s="320"/>
      <c r="G31" s="320"/>
      <c r="H31" s="321"/>
      <c r="I31" s="277" t="s">
        <v>357</v>
      </c>
      <c r="J31" s="240"/>
      <c r="K31" s="237"/>
      <c r="L31" s="259"/>
    </row>
    <row r="32" spans="1:12" x14ac:dyDescent="0.25">
      <c r="A32" s="281"/>
      <c r="B32" s="241"/>
      <c r="C32" s="233"/>
      <c r="D32" s="229"/>
      <c r="E32" s="322" t="s">
        <v>265</v>
      </c>
      <c r="F32" s="226" t="s">
        <v>360</v>
      </c>
      <c r="G32" s="226" t="s">
        <v>361</v>
      </c>
      <c r="H32" s="332" t="s">
        <v>274</v>
      </c>
      <c r="I32" s="262" t="s">
        <v>417</v>
      </c>
      <c r="J32" s="251"/>
      <c r="K32" s="237"/>
      <c r="L32" s="259"/>
    </row>
    <row r="33" spans="1:16" x14ac:dyDescent="0.25">
      <c r="A33" s="281"/>
      <c r="B33" s="241"/>
      <c r="C33" s="226" t="s">
        <v>360</v>
      </c>
      <c r="D33" s="257"/>
      <c r="E33" s="325"/>
      <c r="F33" s="327"/>
      <c r="G33" s="327"/>
      <c r="H33" s="328"/>
      <c r="I33" s="240"/>
      <c r="J33" s="253" t="s">
        <v>362</v>
      </c>
      <c r="K33" s="236"/>
      <c r="L33" s="344"/>
    </row>
    <row r="34" spans="1:16" ht="13.8" x14ac:dyDescent="0.3">
      <c r="A34" s="281"/>
      <c r="B34" s="228"/>
      <c r="C34" s="242"/>
      <c r="D34" s="229"/>
      <c r="E34" s="325" t="s">
        <v>268</v>
      </c>
      <c r="F34" s="333" t="s">
        <v>71</v>
      </c>
      <c r="G34" s="345"/>
      <c r="H34" s="345"/>
      <c r="I34" s="235"/>
      <c r="J34" s="267" t="s">
        <v>415</v>
      </c>
      <c r="K34" s="237"/>
      <c r="L34" s="344"/>
    </row>
    <row r="35" spans="1:16" x14ac:dyDescent="0.25">
      <c r="A35" s="281"/>
      <c r="B35" s="228"/>
      <c r="C35" s="233"/>
      <c r="D35" s="256"/>
      <c r="E35" s="319"/>
      <c r="F35" s="320"/>
      <c r="G35" s="320"/>
      <c r="H35" s="321"/>
      <c r="I35" s="253" t="s">
        <v>362</v>
      </c>
      <c r="J35" s="267"/>
      <c r="K35" s="237"/>
      <c r="L35" s="344"/>
    </row>
    <row r="36" spans="1:16" ht="13.8" thickBot="1" x14ac:dyDescent="0.3">
      <c r="A36" s="346"/>
      <c r="B36" s="228"/>
      <c r="C36" s="229"/>
      <c r="D36" s="229"/>
      <c r="E36" s="322" t="s">
        <v>271</v>
      </c>
      <c r="F36" s="253" t="s">
        <v>362</v>
      </c>
      <c r="G36" s="253" t="s">
        <v>363</v>
      </c>
      <c r="H36" s="332" t="s">
        <v>26</v>
      </c>
      <c r="I36" s="287"/>
      <c r="J36" s="237"/>
      <c r="K36" s="237"/>
      <c r="L36" s="361"/>
    </row>
    <row r="37" spans="1:16" ht="14.25" customHeight="1" x14ac:dyDescent="0.25">
      <c r="A37" s="389" t="s">
        <v>386</v>
      </c>
      <c r="B37" s="208"/>
      <c r="C37" s="209"/>
      <c r="D37" s="220"/>
      <c r="E37" s="289"/>
      <c r="F37" s="349"/>
      <c r="G37" s="349"/>
      <c r="H37" s="350"/>
      <c r="I37" s="291"/>
      <c r="J37" s="291"/>
      <c r="K37" s="291"/>
      <c r="L37" s="396" t="s">
        <v>362</v>
      </c>
    </row>
    <row r="38" spans="1:16" ht="14.4" thickBot="1" x14ac:dyDescent="0.3">
      <c r="A38" s="271">
        <v>42</v>
      </c>
      <c r="B38" s="220"/>
      <c r="C38" s="223"/>
      <c r="D38" s="224"/>
      <c r="E38" s="317">
        <v>17</v>
      </c>
      <c r="F38" s="277" t="s">
        <v>364</v>
      </c>
      <c r="G38" s="277" t="s">
        <v>365</v>
      </c>
      <c r="H38" s="277" t="s">
        <v>282</v>
      </c>
      <c r="I38" s="351"/>
      <c r="J38" s="351"/>
      <c r="K38" s="351"/>
      <c r="L38" s="274">
        <v>42</v>
      </c>
    </row>
    <row r="39" spans="1:16" x14ac:dyDescent="0.25">
      <c r="A39" s="352"/>
      <c r="B39" s="228"/>
      <c r="C39" s="229"/>
      <c r="D39" s="230"/>
      <c r="E39" s="319"/>
      <c r="F39" s="320"/>
      <c r="G39" s="320"/>
      <c r="H39" s="321"/>
      <c r="I39" s="277" t="s">
        <v>364</v>
      </c>
      <c r="J39" s="237"/>
      <c r="K39" s="237"/>
      <c r="L39" s="362"/>
    </row>
    <row r="40" spans="1:16" ht="13.8" x14ac:dyDescent="0.3">
      <c r="A40" s="281"/>
      <c r="B40" s="228"/>
      <c r="C40" s="233"/>
      <c r="D40" s="228"/>
      <c r="E40" s="322" t="s">
        <v>303</v>
      </c>
      <c r="F40" s="323" t="s">
        <v>71</v>
      </c>
      <c r="G40" s="323"/>
      <c r="H40" s="324"/>
      <c r="I40" s="262"/>
      <c r="J40" s="236"/>
      <c r="K40" s="237"/>
      <c r="L40" s="259"/>
      <c r="N40" s="363"/>
      <c r="O40" s="363"/>
      <c r="P40" s="363"/>
    </row>
    <row r="41" spans="1:16" x14ac:dyDescent="0.25">
      <c r="A41" s="281"/>
      <c r="B41" s="228"/>
      <c r="C41" s="226" t="s">
        <v>369</v>
      </c>
      <c r="D41" s="238"/>
      <c r="E41" s="325"/>
      <c r="F41" s="326"/>
      <c r="G41" s="327"/>
      <c r="H41" s="328"/>
      <c r="I41" s="240"/>
      <c r="J41" s="277" t="s">
        <v>364</v>
      </c>
      <c r="K41" s="237"/>
      <c r="L41" s="259"/>
    </row>
    <row r="42" spans="1:16" ht="15" customHeight="1" x14ac:dyDescent="0.25">
      <c r="A42" s="281"/>
      <c r="B42" s="241"/>
      <c r="C42" s="242"/>
      <c r="D42" s="228"/>
      <c r="E42" s="325" t="s">
        <v>304</v>
      </c>
      <c r="F42" s="284" t="s">
        <v>366</v>
      </c>
      <c r="G42" s="284" t="s">
        <v>367</v>
      </c>
      <c r="H42" s="284" t="s">
        <v>368</v>
      </c>
      <c r="I42" s="235"/>
      <c r="J42" s="245" t="s">
        <v>416</v>
      </c>
      <c r="K42" s="236"/>
      <c r="L42" s="259"/>
    </row>
    <row r="43" spans="1:16" x14ac:dyDescent="0.25">
      <c r="A43" s="281"/>
      <c r="B43" s="241"/>
      <c r="C43" s="233"/>
      <c r="D43" s="226" t="s">
        <v>369</v>
      </c>
      <c r="E43" s="329"/>
      <c r="F43" s="364"/>
      <c r="G43" s="364"/>
      <c r="H43" s="365"/>
      <c r="I43" s="284" t="s">
        <v>366</v>
      </c>
      <c r="J43" s="251"/>
      <c r="K43" s="237"/>
      <c r="L43" s="259"/>
    </row>
    <row r="44" spans="1:16" x14ac:dyDescent="0.25">
      <c r="A44" s="281"/>
      <c r="B44" s="241"/>
      <c r="C44" s="229"/>
      <c r="D44" s="228"/>
      <c r="E44" s="331" t="s">
        <v>308</v>
      </c>
      <c r="F44" s="226" t="s">
        <v>369</v>
      </c>
      <c r="G44" s="226" t="s">
        <v>281</v>
      </c>
      <c r="H44" s="332" t="s">
        <v>60</v>
      </c>
      <c r="I44" s="269" t="s">
        <v>418</v>
      </c>
      <c r="J44" s="233"/>
      <c r="K44" s="228"/>
      <c r="L44" s="259"/>
    </row>
    <row r="45" spans="1:16" x14ac:dyDescent="0.25">
      <c r="A45" s="281"/>
      <c r="B45" s="253" t="s">
        <v>374</v>
      </c>
      <c r="C45" s="257"/>
      <c r="D45" s="228"/>
      <c r="E45" s="325"/>
      <c r="F45" s="327"/>
      <c r="G45" s="327"/>
      <c r="H45" s="328"/>
      <c r="I45" s="235"/>
      <c r="J45" s="240"/>
      <c r="K45" s="284" t="s">
        <v>370</v>
      </c>
      <c r="L45" s="259"/>
    </row>
    <row r="46" spans="1:16" x14ac:dyDescent="0.25">
      <c r="A46" s="341"/>
      <c r="B46" s="233" t="s">
        <v>417</v>
      </c>
      <c r="C46" s="229"/>
      <c r="D46" s="228"/>
      <c r="E46" s="325" t="s">
        <v>311</v>
      </c>
      <c r="F46" s="284" t="s">
        <v>370</v>
      </c>
      <c r="G46" s="284" t="s">
        <v>371</v>
      </c>
      <c r="H46" s="284" t="s">
        <v>26</v>
      </c>
      <c r="I46" s="235"/>
      <c r="J46" s="240"/>
      <c r="K46" s="262" t="s">
        <v>415</v>
      </c>
      <c r="L46" s="259"/>
    </row>
    <row r="47" spans="1:16" x14ac:dyDescent="0.25">
      <c r="A47" s="341"/>
      <c r="B47" s="233"/>
      <c r="C47" s="229"/>
      <c r="D47" s="366" t="s">
        <v>372</v>
      </c>
      <c r="E47" s="319"/>
      <c r="F47" s="330"/>
      <c r="G47" s="320"/>
      <c r="H47" s="321"/>
      <c r="I47" s="284" t="s">
        <v>370</v>
      </c>
      <c r="J47" s="240"/>
      <c r="K47" s="240"/>
      <c r="L47" s="259"/>
    </row>
    <row r="48" spans="1:16" ht="15" customHeight="1" x14ac:dyDescent="0.25">
      <c r="A48" s="341"/>
      <c r="B48" s="233"/>
      <c r="C48" s="233"/>
      <c r="D48" s="360"/>
      <c r="E48" s="322" t="s">
        <v>312</v>
      </c>
      <c r="F48" s="366" t="s">
        <v>372</v>
      </c>
      <c r="G48" s="367" t="s">
        <v>373</v>
      </c>
      <c r="H48" s="335" t="s">
        <v>125</v>
      </c>
      <c r="I48" s="262" t="s">
        <v>418</v>
      </c>
      <c r="J48" s="251"/>
      <c r="K48" s="240"/>
      <c r="L48" s="259"/>
    </row>
    <row r="49" spans="1:13" x14ac:dyDescent="0.25">
      <c r="A49" s="341"/>
      <c r="B49" s="233"/>
      <c r="C49" s="253" t="s">
        <v>374</v>
      </c>
      <c r="D49" s="257"/>
      <c r="E49" s="325"/>
      <c r="F49" s="327"/>
      <c r="G49" s="327"/>
      <c r="H49" s="328"/>
      <c r="I49" s="240"/>
      <c r="J49" s="284" t="s">
        <v>370</v>
      </c>
      <c r="K49" s="251"/>
      <c r="L49" s="259"/>
    </row>
    <row r="50" spans="1:13" ht="13.8" x14ac:dyDescent="0.3">
      <c r="A50" s="341"/>
      <c r="B50" s="229"/>
      <c r="C50" s="242" t="s">
        <v>418</v>
      </c>
      <c r="D50" s="229"/>
      <c r="E50" s="325" t="s">
        <v>315</v>
      </c>
      <c r="F50" s="333" t="s">
        <v>71</v>
      </c>
      <c r="G50" s="368"/>
      <c r="H50" s="368"/>
      <c r="I50" s="235"/>
      <c r="J50" s="245" t="s">
        <v>415</v>
      </c>
      <c r="K50" s="235"/>
      <c r="L50" s="354"/>
    </row>
    <row r="51" spans="1:13" x14ac:dyDescent="0.25">
      <c r="A51" s="281"/>
      <c r="B51" s="267"/>
      <c r="C51" s="233"/>
      <c r="D51" s="253" t="s">
        <v>374</v>
      </c>
      <c r="E51" s="319"/>
      <c r="F51" s="320"/>
      <c r="G51" s="320"/>
      <c r="H51" s="321"/>
      <c r="I51" s="253" t="s">
        <v>374</v>
      </c>
      <c r="J51" s="267"/>
      <c r="K51" s="240"/>
      <c r="L51" s="259"/>
    </row>
    <row r="52" spans="1:13" x14ac:dyDescent="0.25">
      <c r="A52" s="347" t="s">
        <v>386</v>
      </c>
      <c r="B52" s="268"/>
      <c r="C52" s="229"/>
      <c r="D52" s="229"/>
      <c r="E52" s="322" t="s">
        <v>316</v>
      </c>
      <c r="F52" s="253" t="s">
        <v>374</v>
      </c>
      <c r="G52" s="253" t="s">
        <v>346</v>
      </c>
      <c r="H52" s="335" t="s">
        <v>375</v>
      </c>
      <c r="I52" s="287"/>
      <c r="J52" s="235"/>
      <c r="K52" s="270"/>
      <c r="L52" s="397" t="s">
        <v>378</v>
      </c>
      <c r="M52" s="255"/>
    </row>
    <row r="53" spans="1:13" x14ac:dyDescent="0.25">
      <c r="A53" s="291">
        <v>41</v>
      </c>
      <c r="B53" s="276"/>
      <c r="C53" s="273"/>
      <c r="D53" s="273"/>
      <c r="E53" s="338"/>
      <c r="F53" s="327"/>
      <c r="G53" s="327"/>
      <c r="H53" s="328"/>
      <c r="I53" s="272"/>
      <c r="J53" s="272"/>
      <c r="K53" s="272"/>
      <c r="L53" s="355">
        <v>41</v>
      </c>
    </row>
    <row r="54" spans="1:13" ht="15" customHeight="1" x14ac:dyDescent="0.25">
      <c r="A54" s="275"/>
      <c r="B54" s="276"/>
      <c r="C54" s="273"/>
      <c r="D54" s="273"/>
      <c r="E54" s="325" t="s">
        <v>319</v>
      </c>
      <c r="F54" s="277" t="s">
        <v>376</v>
      </c>
      <c r="G54" s="277" t="s">
        <v>377</v>
      </c>
      <c r="H54" s="277" t="s">
        <v>368</v>
      </c>
      <c r="L54" s="279"/>
    </row>
    <row r="55" spans="1:13" x14ac:dyDescent="0.25">
      <c r="A55" s="227"/>
      <c r="B55" s="257"/>
      <c r="C55" s="229"/>
      <c r="D55" s="332" t="s">
        <v>376</v>
      </c>
      <c r="E55" s="329"/>
      <c r="F55" s="320"/>
      <c r="G55" s="320"/>
      <c r="H55" s="321"/>
      <c r="I55" s="253" t="s">
        <v>378</v>
      </c>
      <c r="J55" s="235"/>
      <c r="K55" s="235"/>
      <c r="L55" s="281"/>
    </row>
    <row r="56" spans="1:13" x14ac:dyDescent="0.25">
      <c r="A56" s="259"/>
      <c r="B56" s="229"/>
      <c r="C56" s="233"/>
      <c r="D56" s="229"/>
      <c r="E56" s="322" t="s">
        <v>322</v>
      </c>
      <c r="F56" s="253" t="s">
        <v>378</v>
      </c>
      <c r="G56" s="253" t="s">
        <v>379</v>
      </c>
      <c r="H56" s="335" t="s">
        <v>282</v>
      </c>
      <c r="I56" s="262" t="s">
        <v>417</v>
      </c>
      <c r="J56" s="267"/>
      <c r="K56" s="235"/>
      <c r="L56" s="281"/>
    </row>
    <row r="57" spans="1:13" x14ac:dyDescent="0.25">
      <c r="A57" s="259"/>
      <c r="B57" s="229"/>
      <c r="C57" s="253" t="s">
        <v>382</v>
      </c>
      <c r="D57" s="257"/>
      <c r="E57" s="325"/>
      <c r="F57" s="326"/>
      <c r="G57" s="327"/>
      <c r="H57" s="328"/>
      <c r="I57" s="240"/>
      <c r="J57" s="253" t="s">
        <v>378</v>
      </c>
      <c r="K57" s="235"/>
      <c r="L57" s="281"/>
    </row>
    <row r="58" spans="1:13" ht="15.75" customHeight="1" x14ac:dyDescent="0.25">
      <c r="A58" s="259"/>
      <c r="B58" s="233"/>
      <c r="C58" s="242" t="s">
        <v>417</v>
      </c>
      <c r="D58" s="229"/>
      <c r="E58" s="325" t="s">
        <v>323</v>
      </c>
      <c r="F58" s="284" t="s">
        <v>380</v>
      </c>
      <c r="G58" s="284" t="s">
        <v>381</v>
      </c>
      <c r="H58" s="284" t="s">
        <v>30</v>
      </c>
      <c r="I58" s="235"/>
      <c r="J58" s="286" t="s">
        <v>418</v>
      </c>
      <c r="K58" s="240"/>
      <c r="L58" s="227"/>
    </row>
    <row r="59" spans="1:13" x14ac:dyDescent="0.25">
      <c r="A59" s="259"/>
      <c r="B59" s="233"/>
      <c r="C59" s="233"/>
      <c r="D59" s="253" t="s">
        <v>382</v>
      </c>
      <c r="E59" s="319"/>
      <c r="F59" s="330"/>
      <c r="G59" s="320"/>
      <c r="H59" s="321"/>
      <c r="I59" s="284" t="s">
        <v>380</v>
      </c>
      <c r="J59" s="251"/>
      <c r="K59" s="240"/>
      <c r="L59" s="227"/>
    </row>
    <row r="60" spans="1:13" x14ac:dyDescent="0.25">
      <c r="A60" s="259"/>
      <c r="B60" s="233"/>
      <c r="C60" s="229"/>
      <c r="D60" s="229"/>
      <c r="E60" s="322" t="s">
        <v>326</v>
      </c>
      <c r="F60" s="253" t="s">
        <v>382</v>
      </c>
      <c r="G60" s="253" t="s">
        <v>294</v>
      </c>
      <c r="H60" s="335" t="s">
        <v>282</v>
      </c>
      <c r="I60" s="287" t="s">
        <v>415</v>
      </c>
      <c r="J60" s="240"/>
      <c r="K60" s="240"/>
      <c r="L60" s="227"/>
    </row>
    <row r="61" spans="1:13" x14ac:dyDescent="0.25">
      <c r="A61" s="259"/>
      <c r="B61" s="347" t="s">
        <v>386</v>
      </c>
      <c r="C61" s="257"/>
      <c r="D61" s="229"/>
      <c r="E61" s="325"/>
      <c r="F61" s="327"/>
      <c r="G61" s="327"/>
      <c r="H61" s="328"/>
      <c r="I61" s="235"/>
      <c r="J61" s="240"/>
      <c r="K61" s="253" t="s">
        <v>378</v>
      </c>
      <c r="L61" s="281"/>
    </row>
    <row r="62" spans="1:13" ht="12.75" customHeight="1" x14ac:dyDescent="0.25">
      <c r="A62" s="227"/>
      <c r="B62" s="233" t="s">
        <v>417</v>
      </c>
      <c r="C62" s="229"/>
      <c r="D62" s="229"/>
      <c r="E62" s="325" t="s">
        <v>329</v>
      </c>
      <c r="F62" s="284" t="s">
        <v>383</v>
      </c>
      <c r="G62" s="284" t="s">
        <v>321</v>
      </c>
      <c r="H62" s="284" t="s">
        <v>274</v>
      </c>
      <c r="I62" s="235"/>
      <c r="J62" s="240"/>
      <c r="K62" s="235" t="s">
        <v>418</v>
      </c>
      <c r="L62" s="227"/>
    </row>
    <row r="63" spans="1:13" x14ac:dyDescent="0.25">
      <c r="A63" s="227"/>
      <c r="B63" s="241"/>
      <c r="C63" s="229"/>
      <c r="D63" s="335" t="s">
        <v>383</v>
      </c>
      <c r="E63" s="319"/>
      <c r="F63" s="320"/>
      <c r="G63" s="320"/>
      <c r="H63" s="321"/>
      <c r="I63" s="253" t="s">
        <v>384</v>
      </c>
      <c r="J63" s="240"/>
      <c r="K63" s="237"/>
      <c r="L63" s="227"/>
    </row>
    <row r="64" spans="1:13" ht="15" customHeight="1" x14ac:dyDescent="0.25">
      <c r="A64" s="227"/>
      <c r="B64" s="241"/>
      <c r="C64" s="233"/>
      <c r="D64" s="229"/>
      <c r="E64" s="322" t="s">
        <v>332</v>
      </c>
      <c r="F64" s="253" t="s">
        <v>384</v>
      </c>
      <c r="G64" s="253" t="s">
        <v>385</v>
      </c>
      <c r="H64" s="335" t="s">
        <v>26</v>
      </c>
      <c r="I64" s="262" t="s">
        <v>418</v>
      </c>
      <c r="J64" s="251"/>
      <c r="K64" s="237"/>
      <c r="L64" s="227"/>
    </row>
    <row r="65" spans="1:12" x14ac:dyDescent="0.25">
      <c r="A65" s="227"/>
      <c r="B65" s="241"/>
      <c r="C65" s="347" t="s">
        <v>386</v>
      </c>
      <c r="D65" s="257"/>
      <c r="E65" s="325"/>
      <c r="F65" s="327"/>
      <c r="G65" s="327"/>
      <c r="H65" s="328"/>
      <c r="I65" s="240"/>
      <c r="J65" s="253" t="s">
        <v>384</v>
      </c>
      <c r="K65" s="236"/>
      <c r="L65" s="288"/>
    </row>
    <row r="66" spans="1:12" ht="13.8" x14ac:dyDescent="0.3">
      <c r="A66" s="227"/>
      <c r="B66" s="228"/>
      <c r="C66" s="242" t="s">
        <v>417</v>
      </c>
      <c r="D66" s="229"/>
      <c r="E66" s="325" t="s">
        <v>333</v>
      </c>
      <c r="F66" s="333" t="s">
        <v>71</v>
      </c>
      <c r="G66" s="345"/>
      <c r="H66" s="345"/>
      <c r="I66" s="235"/>
      <c r="J66" s="267" t="s">
        <v>422</v>
      </c>
      <c r="K66" s="237"/>
      <c r="L66" s="288"/>
    </row>
    <row r="67" spans="1:12" x14ac:dyDescent="0.25">
      <c r="A67" s="227"/>
      <c r="B67" s="228"/>
      <c r="C67" s="233"/>
      <c r="D67" s="347" t="s">
        <v>386</v>
      </c>
      <c r="E67" s="319"/>
      <c r="F67" s="320"/>
      <c r="G67" s="320"/>
      <c r="H67" s="321"/>
      <c r="I67" s="347" t="s">
        <v>386</v>
      </c>
      <c r="J67" s="257"/>
      <c r="K67" s="228"/>
      <c r="L67" s="288"/>
    </row>
    <row r="68" spans="1:12" ht="16.5" customHeight="1" x14ac:dyDescent="0.25">
      <c r="A68" s="227"/>
      <c r="B68" s="228"/>
      <c r="C68" s="229"/>
      <c r="D68" s="229"/>
      <c r="E68" s="322" t="s">
        <v>334</v>
      </c>
      <c r="F68" s="347" t="s">
        <v>386</v>
      </c>
      <c r="G68" s="347" t="s">
        <v>387</v>
      </c>
      <c r="H68" s="348" t="s">
        <v>353</v>
      </c>
      <c r="I68" s="269"/>
      <c r="J68" s="228"/>
      <c r="K68" s="228"/>
      <c r="L68" s="288"/>
    </row>
    <row r="69" spans="1:12" x14ac:dyDescent="0.25">
      <c r="B69" s="208"/>
      <c r="C69" s="209"/>
      <c r="D69" s="220"/>
      <c r="E69" s="289"/>
      <c r="F69" s="349"/>
      <c r="G69" s="349"/>
      <c r="H69" s="350"/>
      <c r="I69" s="208"/>
      <c r="J69" s="208"/>
      <c r="K69" s="208"/>
    </row>
  </sheetData>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0E7E8-B24A-4443-8179-F8441E694F5B}">
  <dimension ref="A1:N69"/>
  <sheetViews>
    <sheetView topLeftCell="A25" workbookViewId="0">
      <selection activeCell="P15" sqref="P15"/>
    </sheetView>
  </sheetViews>
  <sheetFormatPr defaultColWidth="10.44140625" defaultRowHeight="13.2" x14ac:dyDescent="0.25"/>
  <cols>
    <col min="1" max="1" width="9.33203125" style="211" customWidth="1"/>
    <col min="2" max="2" width="11.44140625" style="211" customWidth="1"/>
    <col min="3" max="3" width="10.5546875" style="211" customWidth="1"/>
    <col min="4" max="4" width="11.5546875" style="211" customWidth="1"/>
    <col min="5" max="5" width="3.6640625" style="211" customWidth="1"/>
    <col min="6" max="6" width="12" style="211" customWidth="1"/>
    <col min="7" max="7" width="8.44140625" style="211" customWidth="1"/>
    <col min="8" max="8" width="8" style="211" customWidth="1"/>
    <col min="9" max="9" width="13.44140625" style="211" customWidth="1"/>
    <col min="10" max="10" width="13.88671875" style="211" customWidth="1"/>
    <col min="11" max="11" width="12.5546875" style="211" customWidth="1"/>
    <col min="12" max="12" width="14.109375" style="211" customWidth="1"/>
    <col min="13" max="13" width="13.109375" style="211" customWidth="1"/>
    <col min="14" max="252" width="9.109375" style="211" customWidth="1"/>
    <col min="253" max="253" width="9.33203125" style="211" customWidth="1"/>
    <col min="254" max="254" width="11.44140625" style="211" customWidth="1"/>
    <col min="255" max="255" width="10.5546875" style="211" customWidth="1"/>
    <col min="256" max="16384" width="10.44140625" style="211"/>
  </cols>
  <sheetData>
    <row r="1" spans="1:14" ht="21" x14ac:dyDescent="0.3">
      <c r="A1" s="208"/>
      <c r="B1" s="208"/>
      <c r="C1" s="209"/>
      <c r="D1" s="293"/>
      <c r="E1" s="210" t="s">
        <v>222</v>
      </c>
      <c r="F1" s="212"/>
      <c r="G1" s="213"/>
      <c r="H1" s="215"/>
      <c r="I1" s="215"/>
      <c r="J1" s="216"/>
      <c r="K1" s="216" t="s">
        <v>33</v>
      </c>
      <c r="L1" s="212"/>
      <c r="M1" s="216"/>
      <c r="N1" s="294"/>
    </row>
    <row r="2" spans="1:14" ht="15.6" x14ac:dyDescent="0.3">
      <c r="A2" s="208"/>
      <c r="B2" s="208"/>
      <c r="C2" s="209"/>
      <c r="D2" s="295"/>
      <c r="E2" s="296"/>
      <c r="F2" s="297"/>
      <c r="G2" s="298" t="s">
        <v>275</v>
      </c>
      <c r="H2" s="298"/>
      <c r="I2" s="299"/>
      <c r="J2" s="218"/>
      <c r="K2" s="219"/>
      <c r="L2" s="219"/>
      <c r="M2" s="218"/>
      <c r="N2" s="294"/>
    </row>
    <row r="3" spans="1:14" x14ac:dyDescent="0.25">
      <c r="A3" s="300"/>
      <c r="B3" s="300"/>
      <c r="C3" s="301"/>
      <c r="D3" s="302"/>
      <c r="E3" s="302"/>
      <c r="F3" s="303"/>
      <c r="G3" s="302"/>
      <c r="H3" s="303"/>
      <c r="I3" s="302"/>
      <c r="J3" s="304"/>
      <c r="K3" s="303"/>
      <c r="L3" s="305" t="s">
        <v>36</v>
      </c>
      <c r="N3" s="294"/>
    </row>
    <row r="4" spans="1:14" ht="13.8" thickBot="1" x14ac:dyDescent="0.3">
      <c r="A4" s="306"/>
      <c r="B4" s="306"/>
      <c r="C4" s="307"/>
      <c r="D4" s="308"/>
      <c r="E4" s="308"/>
      <c r="F4" s="309" t="s">
        <v>276</v>
      </c>
      <c r="G4" s="310"/>
      <c r="H4" s="311"/>
      <c r="I4" s="312"/>
      <c r="J4" s="313"/>
      <c r="K4" s="314"/>
      <c r="L4" s="315" t="s">
        <v>37</v>
      </c>
      <c r="M4" s="316"/>
      <c r="N4" s="294"/>
    </row>
    <row r="5" spans="1:14" x14ac:dyDescent="0.25">
      <c r="A5" s="208"/>
      <c r="B5" s="208"/>
      <c r="C5" s="209"/>
      <c r="D5" s="220"/>
      <c r="E5" s="221"/>
      <c r="F5" s="220"/>
      <c r="G5" s="220"/>
      <c r="H5" s="220"/>
      <c r="I5" s="208"/>
      <c r="J5" s="208"/>
      <c r="K5" s="208"/>
      <c r="L5" s="208"/>
    </row>
    <row r="6" spans="1:14" ht="15" customHeight="1" x14ac:dyDescent="0.25">
      <c r="A6" s="208"/>
      <c r="B6" s="220"/>
      <c r="C6" s="223"/>
      <c r="D6" s="224"/>
      <c r="E6" s="317">
        <v>1</v>
      </c>
      <c r="F6" s="318" t="s">
        <v>277</v>
      </c>
      <c r="G6" s="318" t="s">
        <v>278</v>
      </c>
      <c r="H6" s="318" t="s">
        <v>279</v>
      </c>
      <c r="I6" s="223"/>
      <c r="J6" s="223"/>
      <c r="K6" s="223"/>
      <c r="L6" s="208"/>
    </row>
    <row r="7" spans="1:14" ht="15" customHeight="1" x14ac:dyDescent="0.25">
      <c r="A7" s="227"/>
      <c r="B7" s="228"/>
      <c r="C7" s="229"/>
      <c r="D7" s="230"/>
      <c r="E7" s="319"/>
      <c r="F7" s="320"/>
      <c r="G7" s="320"/>
      <c r="H7" s="321"/>
      <c r="I7" s="393" t="s">
        <v>277</v>
      </c>
      <c r="J7" s="228"/>
      <c r="K7" s="228"/>
      <c r="L7" s="227"/>
    </row>
    <row r="8" spans="1:14" ht="15" customHeight="1" x14ac:dyDescent="0.3">
      <c r="A8" s="227"/>
      <c r="B8" s="228"/>
      <c r="C8" s="233"/>
      <c r="D8" s="228"/>
      <c r="E8" s="322" t="s">
        <v>227</v>
      </c>
      <c r="F8" s="323" t="s">
        <v>71</v>
      </c>
      <c r="G8" s="323"/>
      <c r="H8" s="324"/>
      <c r="I8" s="235"/>
      <c r="J8" s="236"/>
      <c r="K8" s="237"/>
      <c r="L8" s="227"/>
    </row>
    <row r="9" spans="1:14" ht="15" customHeight="1" x14ac:dyDescent="0.25">
      <c r="A9" s="227"/>
      <c r="B9" s="228"/>
      <c r="C9" s="226" t="s">
        <v>283</v>
      </c>
      <c r="D9" s="238"/>
      <c r="E9" s="325"/>
      <c r="F9" s="326"/>
      <c r="G9" s="327"/>
      <c r="H9" s="328"/>
      <c r="I9" s="240"/>
      <c r="J9" s="318" t="s">
        <v>277</v>
      </c>
      <c r="K9" s="237"/>
      <c r="L9" s="227"/>
    </row>
    <row r="10" spans="1:14" ht="15" customHeight="1" x14ac:dyDescent="0.25">
      <c r="A10" s="227"/>
      <c r="B10" s="241"/>
      <c r="C10" s="242"/>
      <c r="D10" s="228"/>
      <c r="E10" s="325" t="s">
        <v>231</v>
      </c>
      <c r="F10" s="284" t="s">
        <v>280</v>
      </c>
      <c r="G10" s="284" t="s">
        <v>281</v>
      </c>
      <c r="H10" s="284" t="s">
        <v>282</v>
      </c>
      <c r="I10" s="235"/>
      <c r="J10" s="245" t="s">
        <v>418</v>
      </c>
      <c r="K10" s="236"/>
      <c r="L10" s="227"/>
    </row>
    <row r="11" spans="1:14" ht="15" customHeight="1" x14ac:dyDescent="0.25">
      <c r="A11" s="227"/>
      <c r="B11" s="241"/>
      <c r="C11" s="233"/>
      <c r="D11" s="246"/>
      <c r="E11" s="329"/>
      <c r="F11" s="330"/>
      <c r="G11" s="320"/>
      <c r="H11" s="321"/>
      <c r="I11" s="284" t="s">
        <v>280</v>
      </c>
      <c r="J11" s="251"/>
      <c r="K11" s="237"/>
      <c r="L11" s="227"/>
    </row>
    <row r="12" spans="1:14" ht="15" customHeight="1" x14ac:dyDescent="0.25">
      <c r="A12" s="227"/>
      <c r="B12" s="241"/>
      <c r="C12" s="229"/>
      <c r="D12" s="228"/>
      <c r="E12" s="331" t="s">
        <v>234</v>
      </c>
      <c r="F12" s="226" t="s">
        <v>283</v>
      </c>
      <c r="G12" s="226" t="s">
        <v>284</v>
      </c>
      <c r="H12" s="332" t="s">
        <v>26</v>
      </c>
      <c r="I12" s="287" t="s">
        <v>417</v>
      </c>
      <c r="J12" s="240"/>
      <c r="K12" s="237"/>
      <c r="L12" s="227"/>
    </row>
    <row r="13" spans="1:14" ht="15" customHeight="1" x14ac:dyDescent="0.25">
      <c r="A13" s="227"/>
      <c r="B13" s="253" t="s">
        <v>285</v>
      </c>
      <c r="C13" s="257"/>
      <c r="D13" s="228"/>
      <c r="E13" s="325"/>
      <c r="F13" s="327"/>
      <c r="G13" s="327"/>
      <c r="H13" s="328"/>
      <c r="I13" s="235"/>
      <c r="J13" s="240"/>
      <c r="K13" s="318" t="s">
        <v>277</v>
      </c>
      <c r="L13" s="227"/>
    </row>
    <row r="14" spans="1:14" ht="15" customHeight="1" x14ac:dyDescent="0.3">
      <c r="A14" s="259"/>
      <c r="B14" s="233" t="s">
        <v>417</v>
      </c>
      <c r="C14" s="229"/>
      <c r="D14" s="228"/>
      <c r="E14" s="325" t="s">
        <v>237</v>
      </c>
      <c r="F14" s="333" t="s">
        <v>71</v>
      </c>
      <c r="G14" s="334"/>
      <c r="H14" s="334"/>
      <c r="I14" s="235"/>
      <c r="J14" s="240"/>
      <c r="K14" s="262" t="s">
        <v>418</v>
      </c>
      <c r="L14" s="227"/>
    </row>
    <row r="15" spans="1:14" ht="15" customHeight="1" x14ac:dyDescent="0.25">
      <c r="A15" s="259"/>
      <c r="B15" s="233"/>
      <c r="C15" s="229"/>
      <c r="D15" s="263"/>
      <c r="E15" s="319"/>
      <c r="F15" s="320"/>
      <c r="G15" s="320"/>
      <c r="H15" s="321"/>
      <c r="I15" s="253" t="s">
        <v>285</v>
      </c>
      <c r="J15" s="240"/>
      <c r="K15" s="240"/>
      <c r="L15" s="227"/>
    </row>
    <row r="16" spans="1:14" ht="15" customHeight="1" x14ac:dyDescent="0.25">
      <c r="A16" s="259"/>
      <c r="B16" s="233"/>
      <c r="C16" s="233"/>
      <c r="D16" s="229"/>
      <c r="E16" s="322" t="s">
        <v>241</v>
      </c>
      <c r="F16" s="253" t="s">
        <v>285</v>
      </c>
      <c r="G16" s="253" t="s">
        <v>286</v>
      </c>
      <c r="H16" s="335" t="s">
        <v>228</v>
      </c>
      <c r="I16" s="262"/>
      <c r="J16" s="251"/>
      <c r="K16" s="240"/>
      <c r="L16" s="227"/>
    </row>
    <row r="17" spans="1:12" ht="15" customHeight="1" x14ac:dyDescent="0.25">
      <c r="A17" s="259"/>
      <c r="B17" s="233"/>
      <c r="C17" s="253" t="s">
        <v>285</v>
      </c>
      <c r="D17" s="257"/>
      <c r="E17" s="325"/>
      <c r="F17" s="327"/>
      <c r="G17" s="327"/>
      <c r="H17" s="328"/>
      <c r="I17" s="240"/>
      <c r="J17" s="226" t="s">
        <v>287</v>
      </c>
      <c r="K17" s="251"/>
      <c r="L17" s="227"/>
    </row>
    <row r="18" spans="1:12" ht="15" customHeight="1" x14ac:dyDescent="0.3">
      <c r="A18" s="259"/>
      <c r="B18" s="229"/>
      <c r="C18" s="242"/>
      <c r="D18" s="229"/>
      <c r="E18" s="325" t="s">
        <v>244</v>
      </c>
      <c r="F18" s="333" t="s">
        <v>71</v>
      </c>
      <c r="G18" s="336"/>
      <c r="H18" s="336"/>
      <c r="I18" s="235"/>
      <c r="J18" s="245" t="s">
        <v>416</v>
      </c>
      <c r="K18" s="235"/>
      <c r="L18" s="266"/>
    </row>
    <row r="19" spans="1:12" ht="15" customHeight="1" x14ac:dyDescent="0.25">
      <c r="A19" s="227"/>
      <c r="B19" s="267"/>
      <c r="C19" s="233"/>
      <c r="D19" s="246"/>
      <c r="E19" s="319"/>
      <c r="F19" s="320"/>
      <c r="G19" s="320"/>
      <c r="H19" s="321"/>
      <c r="I19" s="226" t="s">
        <v>287</v>
      </c>
      <c r="J19" s="267"/>
      <c r="K19" s="240"/>
      <c r="L19" s="227"/>
    </row>
    <row r="20" spans="1:12" ht="15" customHeight="1" x14ac:dyDescent="0.25">
      <c r="A20" s="253" t="s">
        <v>285</v>
      </c>
      <c r="B20" s="268"/>
      <c r="C20" s="229"/>
      <c r="D20" s="229"/>
      <c r="E20" s="322" t="s">
        <v>250</v>
      </c>
      <c r="F20" s="226" t="s">
        <v>287</v>
      </c>
      <c r="G20" s="226" t="s">
        <v>288</v>
      </c>
      <c r="H20" s="332" t="s">
        <v>141</v>
      </c>
      <c r="I20" s="269"/>
      <c r="J20" s="229"/>
      <c r="K20" s="270"/>
      <c r="L20" s="393" t="s">
        <v>277</v>
      </c>
    </row>
    <row r="21" spans="1:12" ht="15" customHeight="1" x14ac:dyDescent="0.25">
      <c r="A21" s="337">
        <v>41</v>
      </c>
      <c r="B21" s="272"/>
      <c r="C21" s="273"/>
      <c r="D21" s="273"/>
      <c r="E21" s="338"/>
      <c r="F21" s="327"/>
      <c r="G21" s="327"/>
      <c r="H21" s="328"/>
      <c r="I21" s="273"/>
      <c r="J21" s="273"/>
      <c r="K21" s="272"/>
      <c r="L21" s="337">
        <v>40</v>
      </c>
    </row>
    <row r="22" spans="1:12" ht="15" customHeight="1" x14ac:dyDescent="0.25">
      <c r="A22" s="339"/>
      <c r="B22" s="276"/>
      <c r="C22" s="273"/>
      <c r="D22" s="273"/>
      <c r="E22" s="325" t="s">
        <v>251</v>
      </c>
      <c r="F22" s="277" t="s">
        <v>289</v>
      </c>
      <c r="G22" s="277" t="s">
        <v>290</v>
      </c>
      <c r="H22" s="277" t="s">
        <v>203</v>
      </c>
      <c r="I22" s="273"/>
      <c r="J22" s="273"/>
      <c r="K22" s="273"/>
      <c r="L22" s="340"/>
    </row>
    <row r="23" spans="1:12" ht="15" customHeight="1" x14ac:dyDescent="0.25">
      <c r="A23" s="281"/>
      <c r="B23" s="257"/>
      <c r="C23" s="229"/>
      <c r="D23" s="280"/>
      <c r="E23" s="329"/>
      <c r="F23" s="320"/>
      <c r="G23" s="320"/>
      <c r="H23" s="321"/>
      <c r="I23" s="277" t="s">
        <v>289</v>
      </c>
      <c r="J23" s="229"/>
      <c r="K23" s="229"/>
      <c r="L23" s="341"/>
    </row>
    <row r="24" spans="1:12" ht="15" customHeight="1" x14ac:dyDescent="0.3">
      <c r="A24" s="341"/>
      <c r="B24" s="229"/>
      <c r="C24" s="233"/>
      <c r="D24" s="229"/>
      <c r="E24" s="322" t="s">
        <v>254</v>
      </c>
      <c r="F24" s="323" t="s">
        <v>71</v>
      </c>
      <c r="G24" s="342"/>
      <c r="H24" s="343"/>
      <c r="I24" s="262"/>
      <c r="J24" s="267"/>
      <c r="K24" s="235"/>
      <c r="L24" s="341"/>
    </row>
    <row r="25" spans="1:12" ht="15" customHeight="1" x14ac:dyDescent="0.25">
      <c r="A25" s="341"/>
      <c r="B25" s="229"/>
      <c r="C25" s="226" t="s">
        <v>293</v>
      </c>
      <c r="D25" s="257"/>
      <c r="E25" s="325"/>
      <c r="F25" s="326"/>
      <c r="G25" s="327"/>
      <c r="H25" s="328"/>
      <c r="I25" s="240"/>
      <c r="J25" s="277" t="s">
        <v>289</v>
      </c>
      <c r="K25" s="235"/>
      <c r="L25" s="341"/>
    </row>
    <row r="26" spans="1:12" ht="15" customHeight="1" x14ac:dyDescent="0.25">
      <c r="A26" s="341"/>
      <c r="B26" s="233"/>
      <c r="C26" s="242"/>
      <c r="D26" s="229"/>
      <c r="E26" s="325" t="s">
        <v>256</v>
      </c>
      <c r="F26" s="318" t="s">
        <v>291</v>
      </c>
      <c r="G26" s="318" t="s">
        <v>292</v>
      </c>
      <c r="H26" s="318" t="s">
        <v>26</v>
      </c>
      <c r="I26" s="235"/>
      <c r="J26" s="286" t="s">
        <v>419</v>
      </c>
      <c r="K26" s="240"/>
      <c r="L26" s="259"/>
    </row>
    <row r="27" spans="1:12" ht="15" customHeight="1" x14ac:dyDescent="0.25">
      <c r="A27" s="341"/>
      <c r="B27" s="233"/>
      <c r="C27" s="233"/>
      <c r="D27" s="256"/>
      <c r="E27" s="319"/>
      <c r="F27" s="330"/>
      <c r="G27" s="320"/>
      <c r="H27" s="321"/>
      <c r="I27" s="318" t="s">
        <v>291</v>
      </c>
      <c r="J27" s="251"/>
      <c r="K27" s="240"/>
      <c r="L27" s="259"/>
    </row>
    <row r="28" spans="1:12" ht="15" customHeight="1" x14ac:dyDescent="0.25">
      <c r="A28" s="341"/>
      <c r="B28" s="233"/>
      <c r="C28" s="229"/>
      <c r="D28" s="229"/>
      <c r="E28" s="322" t="s">
        <v>259</v>
      </c>
      <c r="F28" s="226" t="s">
        <v>293</v>
      </c>
      <c r="G28" s="226" t="s">
        <v>294</v>
      </c>
      <c r="H28" s="332" t="s">
        <v>158</v>
      </c>
      <c r="I28" s="287" t="s">
        <v>418</v>
      </c>
      <c r="J28" s="240"/>
      <c r="K28" s="240"/>
      <c r="L28" s="259"/>
    </row>
    <row r="29" spans="1:12" ht="15" customHeight="1" x14ac:dyDescent="0.25">
      <c r="A29" s="341"/>
      <c r="B29" s="390" t="s">
        <v>295</v>
      </c>
      <c r="C29" s="257"/>
      <c r="D29" s="229"/>
      <c r="E29" s="325"/>
      <c r="F29" s="327"/>
      <c r="G29" s="327"/>
      <c r="H29" s="328"/>
      <c r="I29" s="235"/>
      <c r="J29" s="240"/>
      <c r="K29" s="387" t="s">
        <v>289</v>
      </c>
      <c r="L29" s="341"/>
    </row>
    <row r="30" spans="1:12" ht="15" customHeight="1" x14ac:dyDescent="0.25">
      <c r="A30" s="281"/>
      <c r="B30" s="233" t="s">
        <v>418</v>
      </c>
      <c r="C30" s="229"/>
      <c r="D30" s="229"/>
      <c r="E30" s="325" t="s">
        <v>262</v>
      </c>
      <c r="F30" s="284" t="s">
        <v>295</v>
      </c>
      <c r="G30" s="284" t="s">
        <v>296</v>
      </c>
      <c r="H30" s="284" t="s">
        <v>158</v>
      </c>
      <c r="I30" s="235"/>
      <c r="J30" s="240"/>
      <c r="K30" s="235" t="s">
        <v>420</v>
      </c>
      <c r="L30" s="259"/>
    </row>
    <row r="31" spans="1:12" ht="15" customHeight="1" x14ac:dyDescent="0.25">
      <c r="A31" s="281"/>
      <c r="B31" s="241"/>
      <c r="C31" s="229"/>
      <c r="D31" s="280"/>
      <c r="E31" s="319"/>
      <c r="F31" s="320"/>
      <c r="G31" s="320"/>
      <c r="H31" s="321"/>
      <c r="I31" s="253" t="s">
        <v>297</v>
      </c>
      <c r="J31" s="240"/>
      <c r="K31" s="237"/>
      <c r="L31" s="259"/>
    </row>
    <row r="32" spans="1:12" ht="15" customHeight="1" x14ac:dyDescent="0.25">
      <c r="A32" s="281"/>
      <c r="B32" s="241"/>
      <c r="C32" s="233"/>
      <c r="D32" s="229"/>
      <c r="E32" s="322" t="s">
        <v>265</v>
      </c>
      <c r="F32" s="253" t="s">
        <v>297</v>
      </c>
      <c r="G32" s="253" t="s">
        <v>298</v>
      </c>
      <c r="H32" s="335" t="s">
        <v>60</v>
      </c>
      <c r="I32" s="262"/>
      <c r="J32" s="251"/>
      <c r="K32" s="237"/>
      <c r="L32" s="259"/>
    </row>
    <row r="33" spans="1:12" ht="15" customHeight="1" x14ac:dyDescent="0.25">
      <c r="A33" s="281"/>
      <c r="B33" s="241"/>
      <c r="C33" s="284" t="s">
        <v>295</v>
      </c>
      <c r="D33" s="257"/>
      <c r="E33" s="325"/>
      <c r="F33" s="327"/>
      <c r="G33" s="327"/>
      <c r="H33" s="328"/>
      <c r="I33" s="240"/>
      <c r="J33" s="347" t="s">
        <v>299</v>
      </c>
      <c r="K33" s="236"/>
      <c r="L33" s="344"/>
    </row>
    <row r="34" spans="1:12" ht="15" customHeight="1" x14ac:dyDescent="0.3">
      <c r="A34" s="281"/>
      <c r="B34" s="228"/>
      <c r="C34" s="242"/>
      <c r="D34" s="229"/>
      <c r="E34" s="325" t="s">
        <v>268</v>
      </c>
      <c r="F34" s="333" t="s">
        <v>71</v>
      </c>
      <c r="G34" s="345"/>
      <c r="H34" s="345"/>
      <c r="I34" s="235"/>
      <c r="J34" s="267" t="s">
        <v>417</v>
      </c>
      <c r="K34" s="237"/>
      <c r="L34" s="344"/>
    </row>
    <row r="35" spans="1:12" ht="15" customHeight="1" x14ac:dyDescent="0.25">
      <c r="A35" s="281"/>
      <c r="B35" s="228"/>
      <c r="C35" s="233"/>
      <c r="D35" s="256"/>
      <c r="E35" s="319"/>
      <c r="F35" s="320"/>
      <c r="G35" s="320"/>
      <c r="H35" s="321"/>
      <c r="I35" s="347" t="s">
        <v>299</v>
      </c>
      <c r="J35" s="267"/>
      <c r="K35" s="237"/>
      <c r="L35" s="344"/>
    </row>
    <row r="36" spans="1:12" ht="15" customHeight="1" thickBot="1" x14ac:dyDescent="0.3">
      <c r="A36" s="346"/>
      <c r="B36" s="228"/>
      <c r="C36" s="229"/>
      <c r="D36" s="229"/>
      <c r="E36" s="322" t="s">
        <v>271</v>
      </c>
      <c r="F36" s="347" t="s">
        <v>299</v>
      </c>
      <c r="G36" s="347" t="s">
        <v>300</v>
      </c>
      <c r="H36" s="348" t="s">
        <v>125</v>
      </c>
      <c r="I36" s="287"/>
      <c r="J36" s="237"/>
      <c r="K36" s="237"/>
      <c r="L36" s="344"/>
    </row>
    <row r="37" spans="1:12" ht="15" customHeight="1" thickBot="1" x14ac:dyDescent="0.3">
      <c r="A37" s="396" t="s">
        <v>285</v>
      </c>
      <c r="B37" s="208"/>
      <c r="C37" s="209"/>
      <c r="D37" s="220"/>
      <c r="E37" s="289"/>
      <c r="F37" s="349"/>
      <c r="G37" s="349"/>
      <c r="H37" s="350"/>
      <c r="I37" s="291"/>
      <c r="J37" s="291"/>
      <c r="K37" s="291"/>
      <c r="L37" s="392" t="s">
        <v>277</v>
      </c>
    </row>
    <row r="38" spans="1:12" ht="15" customHeight="1" thickBot="1" x14ac:dyDescent="0.3">
      <c r="A38" s="271">
        <v>40</v>
      </c>
      <c r="B38" s="220"/>
      <c r="C38" s="223"/>
      <c r="D38" s="224"/>
      <c r="E38" s="317">
        <v>17</v>
      </c>
      <c r="F38" s="318" t="s">
        <v>301</v>
      </c>
      <c r="G38" s="318" t="s">
        <v>302</v>
      </c>
      <c r="H38" s="318" t="s">
        <v>30</v>
      </c>
      <c r="I38" s="351"/>
      <c r="J38" s="351"/>
      <c r="K38" s="351"/>
      <c r="L38" s="274">
        <v>41</v>
      </c>
    </row>
    <row r="39" spans="1:12" ht="15" customHeight="1" x14ac:dyDescent="0.25">
      <c r="A39" s="352"/>
      <c r="B39" s="228"/>
      <c r="C39" s="229"/>
      <c r="D39" s="230"/>
      <c r="E39" s="319"/>
      <c r="F39" s="320"/>
      <c r="G39" s="320"/>
      <c r="H39" s="321"/>
      <c r="I39" s="318" t="s">
        <v>301</v>
      </c>
      <c r="J39" s="237"/>
      <c r="K39" s="237"/>
      <c r="L39" s="259"/>
    </row>
    <row r="40" spans="1:12" ht="15" customHeight="1" x14ac:dyDescent="0.3">
      <c r="A40" s="281"/>
      <c r="B40" s="228"/>
      <c r="C40" s="233"/>
      <c r="D40" s="228"/>
      <c r="E40" s="322" t="s">
        <v>303</v>
      </c>
      <c r="F40" s="323" t="s">
        <v>71</v>
      </c>
      <c r="G40" s="323"/>
      <c r="H40" s="324"/>
      <c r="I40" s="262"/>
      <c r="J40" s="236"/>
      <c r="K40" s="237"/>
      <c r="L40" s="259"/>
    </row>
    <row r="41" spans="1:12" ht="15" customHeight="1" x14ac:dyDescent="0.25">
      <c r="A41" s="281"/>
      <c r="B41" s="228"/>
      <c r="C41" s="284" t="s">
        <v>305</v>
      </c>
      <c r="D41" s="238"/>
      <c r="E41" s="325"/>
      <c r="F41" s="326"/>
      <c r="G41" s="327"/>
      <c r="H41" s="328"/>
      <c r="I41" s="240"/>
      <c r="J41" s="318" t="s">
        <v>301</v>
      </c>
      <c r="K41" s="237"/>
      <c r="L41" s="259"/>
    </row>
    <row r="42" spans="1:12" ht="15" customHeight="1" x14ac:dyDescent="0.25">
      <c r="A42" s="281"/>
      <c r="B42" s="241"/>
      <c r="C42" s="242"/>
      <c r="D42" s="228"/>
      <c r="E42" s="325" t="s">
        <v>304</v>
      </c>
      <c r="F42" s="284" t="s">
        <v>305</v>
      </c>
      <c r="G42" s="284" t="s">
        <v>306</v>
      </c>
      <c r="H42" s="284" t="s">
        <v>307</v>
      </c>
      <c r="I42" s="235"/>
      <c r="J42" s="245" t="s">
        <v>417</v>
      </c>
      <c r="K42" s="236"/>
      <c r="L42" s="259"/>
    </row>
    <row r="43" spans="1:12" ht="15" customHeight="1" x14ac:dyDescent="0.25">
      <c r="A43" s="281"/>
      <c r="B43" s="241"/>
      <c r="C43" s="233"/>
      <c r="D43" s="230"/>
      <c r="E43" s="329"/>
      <c r="F43" s="330"/>
      <c r="G43" s="320"/>
      <c r="H43" s="321"/>
      <c r="I43" s="226" t="s">
        <v>309</v>
      </c>
      <c r="J43" s="251"/>
      <c r="K43" s="237"/>
      <c r="L43" s="259"/>
    </row>
    <row r="44" spans="1:12" ht="15" customHeight="1" x14ac:dyDescent="0.25">
      <c r="A44" s="281"/>
      <c r="B44" s="241"/>
      <c r="C44" s="229"/>
      <c r="D44" s="228"/>
      <c r="E44" s="331" t="s">
        <v>308</v>
      </c>
      <c r="F44" s="226" t="s">
        <v>309</v>
      </c>
      <c r="G44" s="226" t="s">
        <v>310</v>
      </c>
      <c r="H44" s="332" t="s">
        <v>158</v>
      </c>
      <c r="I44" s="269" t="s">
        <v>418</v>
      </c>
      <c r="J44" s="233"/>
      <c r="K44" s="228"/>
      <c r="L44" s="259"/>
    </row>
    <row r="45" spans="1:12" ht="15" customHeight="1" x14ac:dyDescent="0.25">
      <c r="A45" s="281"/>
      <c r="B45" s="226" t="s">
        <v>313</v>
      </c>
      <c r="C45" s="257"/>
      <c r="D45" s="228"/>
      <c r="E45" s="325"/>
      <c r="F45" s="327"/>
      <c r="G45" s="327"/>
      <c r="H45" s="328"/>
      <c r="I45" s="235"/>
      <c r="J45" s="240"/>
      <c r="K45" s="318" t="s">
        <v>301</v>
      </c>
      <c r="L45" s="259"/>
    </row>
    <row r="46" spans="1:12" ht="15" customHeight="1" x14ac:dyDescent="0.3">
      <c r="A46" s="341"/>
      <c r="B46" s="233" t="s">
        <v>415</v>
      </c>
      <c r="C46" s="229"/>
      <c r="D46" s="228"/>
      <c r="E46" s="325" t="s">
        <v>311</v>
      </c>
      <c r="F46" s="333" t="s">
        <v>71</v>
      </c>
      <c r="G46" s="353"/>
      <c r="H46" s="353"/>
      <c r="I46" s="235"/>
      <c r="J46" s="240"/>
      <c r="K46" s="262" t="s">
        <v>417</v>
      </c>
      <c r="L46" s="259"/>
    </row>
    <row r="47" spans="1:12" ht="15" customHeight="1" x14ac:dyDescent="0.25">
      <c r="A47" s="341"/>
      <c r="B47" s="233"/>
      <c r="C47" s="229"/>
      <c r="D47" s="263"/>
      <c r="E47" s="319"/>
      <c r="F47" s="320"/>
      <c r="G47" s="320"/>
      <c r="H47" s="321"/>
      <c r="I47" s="226" t="s">
        <v>313</v>
      </c>
      <c r="J47" s="240"/>
      <c r="K47" s="240"/>
      <c r="L47" s="259"/>
    </row>
    <row r="48" spans="1:12" ht="15" customHeight="1" x14ac:dyDescent="0.25">
      <c r="A48" s="341"/>
      <c r="B48" s="233"/>
      <c r="C48" s="233"/>
      <c r="D48" s="229"/>
      <c r="E48" s="322" t="s">
        <v>312</v>
      </c>
      <c r="F48" s="226" t="s">
        <v>313</v>
      </c>
      <c r="G48" s="226" t="s">
        <v>314</v>
      </c>
      <c r="H48" s="332" t="s">
        <v>26</v>
      </c>
      <c r="I48" s="262"/>
      <c r="J48" s="251"/>
      <c r="K48" s="240"/>
      <c r="L48" s="259"/>
    </row>
    <row r="49" spans="1:13" ht="15" customHeight="1" x14ac:dyDescent="0.25">
      <c r="A49" s="341"/>
      <c r="B49" s="233"/>
      <c r="C49" s="226" t="s">
        <v>313</v>
      </c>
      <c r="D49" s="257"/>
      <c r="E49" s="325"/>
      <c r="F49" s="327"/>
      <c r="G49" s="327"/>
      <c r="H49" s="328"/>
      <c r="I49" s="240"/>
      <c r="J49" s="226" t="s">
        <v>317</v>
      </c>
      <c r="K49" s="251"/>
      <c r="L49" s="259"/>
    </row>
    <row r="50" spans="1:13" ht="15" customHeight="1" x14ac:dyDescent="0.3">
      <c r="A50" s="341"/>
      <c r="B50" s="229"/>
      <c r="C50" s="242"/>
      <c r="D50" s="229"/>
      <c r="E50" s="325" t="s">
        <v>315</v>
      </c>
      <c r="F50" s="333" t="s">
        <v>71</v>
      </c>
      <c r="G50" s="336"/>
      <c r="H50" s="336"/>
      <c r="I50" s="235"/>
      <c r="J50" s="245" t="s">
        <v>417</v>
      </c>
      <c r="K50" s="235"/>
      <c r="L50" s="354"/>
    </row>
    <row r="51" spans="1:13" ht="15" customHeight="1" x14ac:dyDescent="0.25">
      <c r="A51" s="281"/>
      <c r="B51" s="267"/>
      <c r="C51" s="233"/>
      <c r="D51" s="230"/>
      <c r="E51" s="319"/>
      <c r="F51" s="320"/>
      <c r="G51" s="320"/>
      <c r="H51" s="321"/>
      <c r="I51" s="226" t="s">
        <v>317</v>
      </c>
      <c r="J51" s="267"/>
      <c r="K51" s="240"/>
      <c r="L51" s="259"/>
    </row>
    <row r="52" spans="1:13" ht="15" customHeight="1" x14ac:dyDescent="0.25">
      <c r="A52" s="226" t="s">
        <v>313</v>
      </c>
      <c r="B52" s="268"/>
      <c r="C52" s="229"/>
      <c r="D52" s="229"/>
      <c r="E52" s="322" t="s">
        <v>316</v>
      </c>
      <c r="F52" s="226" t="s">
        <v>317</v>
      </c>
      <c r="G52" s="226" t="s">
        <v>318</v>
      </c>
      <c r="H52" s="332" t="s">
        <v>158</v>
      </c>
      <c r="I52" s="287"/>
      <c r="J52" s="235"/>
      <c r="K52" s="270"/>
      <c r="L52" s="384" t="s">
        <v>330</v>
      </c>
      <c r="M52" s="255"/>
    </row>
    <row r="53" spans="1:13" ht="15" customHeight="1" x14ac:dyDescent="0.25">
      <c r="A53" s="291">
        <v>41</v>
      </c>
      <c r="B53" s="276"/>
      <c r="C53" s="273"/>
      <c r="D53" s="273"/>
      <c r="E53" s="338"/>
      <c r="F53" s="327"/>
      <c r="G53" s="327"/>
      <c r="H53" s="328"/>
      <c r="I53" s="272"/>
      <c r="J53" s="272"/>
      <c r="K53" s="272"/>
      <c r="L53" s="355" t="s">
        <v>420</v>
      </c>
    </row>
    <row r="54" spans="1:13" ht="15" customHeight="1" x14ac:dyDescent="0.25">
      <c r="A54" s="275"/>
      <c r="B54" s="276"/>
      <c r="C54" s="273"/>
      <c r="D54" s="273"/>
      <c r="E54" s="325" t="s">
        <v>319</v>
      </c>
      <c r="F54" s="284" t="s">
        <v>320</v>
      </c>
      <c r="G54" s="284" t="s">
        <v>321</v>
      </c>
      <c r="H54" s="284" t="s">
        <v>307</v>
      </c>
      <c r="I54" s="272"/>
      <c r="J54" s="272"/>
      <c r="K54" s="272"/>
      <c r="L54" s="279"/>
    </row>
    <row r="55" spans="1:13" ht="15" customHeight="1" x14ac:dyDescent="0.25">
      <c r="A55" s="227"/>
      <c r="B55" s="257"/>
      <c r="C55" s="229"/>
      <c r="D55" s="253"/>
      <c r="E55" s="395"/>
      <c r="F55" s="320"/>
      <c r="G55" s="320"/>
      <c r="H55" s="321"/>
      <c r="I55" s="284" t="s">
        <v>320</v>
      </c>
      <c r="J55" s="235"/>
      <c r="K55" s="235"/>
      <c r="L55" s="281"/>
    </row>
    <row r="56" spans="1:13" ht="15" customHeight="1" x14ac:dyDescent="0.3">
      <c r="A56" s="259"/>
      <c r="B56" s="229"/>
      <c r="C56" s="233"/>
      <c r="D56" s="229"/>
      <c r="E56" s="322" t="s">
        <v>322</v>
      </c>
      <c r="F56" s="323" t="s">
        <v>71</v>
      </c>
      <c r="G56" s="342"/>
      <c r="H56" s="343"/>
      <c r="I56" s="262"/>
      <c r="J56" s="267"/>
      <c r="K56" s="235"/>
      <c r="L56" s="281"/>
    </row>
    <row r="57" spans="1:13" ht="15" customHeight="1" x14ac:dyDescent="0.25">
      <c r="A57" s="259"/>
      <c r="B57" s="229"/>
      <c r="C57" s="253" t="s">
        <v>320</v>
      </c>
      <c r="D57" s="257"/>
      <c r="E57" s="325"/>
      <c r="F57" s="326"/>
      <c r="G57" s="327"/>
      <c r="H57" s="328"/>
      <c r="I57" s="240"/>
      <c r="J57" s="226" t="s">
        <v>330</v>
      </c>
      <c r="K57" s="235"/>
      <c r="L57" s="281"/>
    </row>
    <row r="58" spans="1:13" ht="15" customHeight="1" x14ac:dyDescent="0.3">
      <c r="A58" s="259"/>
      <c r="B58" s="233"/>
      <c r="C58" s="242"/>
      <c r="D58" s="229"/>
      <c r="E58" s="325" t="s">
        <v>323</v>
      </c>
      <c r="F58" s="394" t="s">
        <v>71</v>
      </c>
      <c r="I58" s="235"/>
      <c r="J58" s="286" t="s">
        <v>417</v>
      </c>
      <c r="K58" s="240"/>
      <c r="L58" s="227"/>
    </row>
    <row r="59" spans="1:13" ht="15" customHeight="1" x14ac:dyDescent="0.25">
      <c r="A59" s="259"/>
      <c r="B59" s="233"/>
      <c r="C59" s="233"/>
      <c r="D59" s="256"/>
      <c r="E59" s="319"/>
      <c r="F59" s="364"/>
      <c r="G59" s="364"/>
      <c r="H59" s="365"/>
      <c r="I59" s="226" t="s">
        <v>330</v>
      </c>
      <c r="J59" s="251"/>
      <c r="K59" s="240"/>
      <c r="L59" s="227"/>
    </row>
    <row r="60" spans="1:13" ht="15" customHeight="1" x14ac:dyDescent="0.25">
      <c r="A60" s="259"/>
      <c r="B60" s="233"/>
      <c r="C60" s="229"/>
      <c r="D60" s="229"/>
      <c r="E60" s="322" t="s">
        <v>326</v>
      </c>
      <c r="F60" s="226" t="s">
        <v>330</v>
      </c>
      <c r="G60" s="226" t="s">
        <v>331</v>
      </c>
      <c r="H60" s="332" t="s">
        <v>279</v>
      </c>
      <c r="I60" s="287"/>
      <c r="J60" s="240"/>
      <c r="K60" s="240"/>
      <c r="L60" s="227"/>
    </row>
    <row r="61" spans="1:13" ht="15" customHeight="1" x14ac:dyDescent="0.25">
      <c r="A61" s="259"/>
      <c r="B61" s="253" t="s">
        <v>320</v>
      </c>
      <c r="C61" s="257"/>
      <c r="D61" s="229"/>
      <c r="E61" s="325"/>
      <c r="F61" s="327"/>
      <c r="G61" s="327"/>
      <c r="H61" s="328"/>
      <c r="I61" s="235"/>
      <c r="J61" s="240"/>
      <c r="K61" s="226" t="s">
        <v>330</v>
      </c>
      <c r="L61" s="281"/>
    </row>
    <row r="62" spans="1:13" ht="15" customHeight="1" x14ac:dyDescent="0.25">
      <c r="A62" s="227"/>
      <c r="B62" s="233" t="s">
        <v>415</v>
      </c>
      <c r="C62" s="229"/>
      <c r="D62" s="229"/>
      <c r="E62" s="325" t="s">
        <v>329</v>
      </c>
      <c r="F62" s="277" t="s">
        <v>324</v>
      </c>
      <c r="G62" s="277" t="s">
        <v>325</v>
      </c>
      <c r="H62" s="277" t="s">
        <v>228</v>
      </c>
      <c r="I62" s="235"/>
      <c r="J62" s="240"/>
      <c r="K62" s="235" t="s">
        <v>418</v>
      </c>
    </row>
    <row r="63" spans="1:13" ht="15" customHeight="1" x14ac:dyDescent="0.25">
      <c r="A63" s="227"/>
      <c r="B63" s="241"/>
      <c r="C63" s="229"/>
      <c r="D63" s="280"/>
      <c r="E63" s="319"/>
      <c r="F63" s="330"/>
      <c r="G63" s="320"/>
      <c r="H63" s="321"/>
      <c r="I63" s="277" t="s">
        <v>324</v>
      </c>
      <c r="J63" s="240"/>
      <c r="K63" s="237"/>
      <c r="L63" s="227"/>
    </row>
    <row r="64" spans="1:13" ht="15" customHeight="1" x14ac:dyDescent="0.25">
      <c r="A64" s="227"/>
      <c r="B64" s="241"/>
      <c r="C64" s="233"/>
      <c r="D64" s="229"/>
      <c r="E64" s="322" t="s">
        <v>332</v>
      </c>
      <c r="F64" s="356" t="s">
        <v>327</v>
      </c>
      <c r="G64" s="356" t="s">
        <v>328</v>
      </c>
      <c r="H64" s="357" t="s">
        <v>158</v>
      </c>
      <c r="I64" s="262" t="s">
        <v>415</v>
      </c>
      <c r="J64" s="251"/>
      <c r="K64" s="237"/>
      <c r="L64" s="227"/>
    </row>
    <row r="65" spans="1:12" ht="15" customHeight="1" x14ac:dyDescent="0.25">
      <c r="A65" s="227"/>
      <c r="B65" s="241"/>
      <c r="C65" s="356" t="s">
        <v>327</v>
      </c>
      <c r="D65" s="257"/>
      <c r="E65" s="325"/>
      <c r="F65" s="327"/>
      <c r="G65" s="327"/>
      <c r="H65" s="328"/>
      <c r="I65" s="240"/>
      <c r="J65" s="387" t="s">
        <v>324</v>
      </c>
      <c r="K65" s="236"/>
      <c r="L65" s="288"/>
    </row>
    <row r="66" spans="1:12" ht="15" customHeight="1" x14ac:dyDescent="0.3">
      <c r="A66" s="227"/>
      <c r="B66" s="228"/>
      <c r="C66" s="242"/>
      <c r="D66" s="229"/>
      <c r="E66" s="325" t="s">
        <v>333</v>
      </c>
      <c r="F66" s="333" t="s">
        <v>71</v>
      </c>
      <c r="G66" s="345"/>
      <c r="H66" s="345"/>
      <c r="I66" s="235"/>
      <c r="J66" s="267" t="s">
        <v>421</v>
      </c>
      <c r="K66" s="237"/>
    </row>
    <row r="67" spans="1:12" ht="15" customHeight="1" x14ac:dyDescent="0.25">
      <c r="A67" s="227"/>
      <c r="B67" s="228"/>
      <c r="C67" s="233"/>
      <c r="D67" s="256"/>
      <c r="E67" s="319"/>
      <c r="F67" s="320"/>
      <c r="G67" s="320"/>
      <c r="H67" s="321"/>
      <c r="I67" s="347" t="s">
        <v>335</v>
      </c>
      <c r="J67" s="257"/>
      <c r="K67" s="228"/>
    </row>
    <row r="68" spans="1:12" ht="15" customHeight="1" x14ac:dyDescent="0.25">
      <c r="A68" s="227"/>
      <c r="B68" s="228"/>
      <c r="C68" s="229"/>
      <c r="D68" s="229"/>
      <c r="E68" s="322" t="s">
        <v>334</v>
      </c>
      <c r="F68" s="347" t="s">
        <v>335</v>
      </c>
      <c r="G68" s="347" t="s">
        <v>336</v>
      </c>
      <c r="H68" s="348" t="s">
        <v>60</v>
      </c>
      <c r="I68" s="269"/>
      <c r="J68" s="228"/>
      <c r="K68" s="228"/>
    </row>
    <row r="69" spans="1:12" x14ac:dyDescent="0.25">
      <c r="B69" s="208"/>
      <c r="C69" s="209"/>
      <c r="D69" s="220"/>
      <c r="E69" s="289"/>
      <c r="F69" s="220"/>
      <c r="G69" s="220"/>
      <c r="H69" s="358"/>
      <c r="I69" s="208"/>
      <c r="J69" s="208"/>
      <c r="K69" s="208"/>
    </row>
  </sheetData>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02220-F7B8-4007-B5A0-FB3D54A1044C}">
  <dimension ref="A1:L35"/>
  <sheetViews>
    <sheetView workbookViewId="0">
      <selection activeCell="O19" sqref="O19"/>
    </sheetView>
  </sheetViews>
  <sheetFormatPr defaultColWidth="10.5546875" defaultRowHeight="13.2" x14ac:dyDescent="0.25"/>
  <cols>
    <col min="1" max="1" width="10.44140625" style="211" customWidth="1"/>
    <col min="2" max="2" width="11.44140625" style="211" customWidth="1"/>
    <col min="3" max="3" width="10.5546875" style="211" customWidth="1"/>
    <col min="4" max="4" width="10.44140625" style="211" customWidth="1"/>
    <col min="5" max="5" width="3.6640625" style="211" customWidth="1"/>
    <col min="6" max="6" width="9.33203125" style="211" customWidth="1"/>
    <col min="7" max="7" width="8.44140625" style="211" customWidth="1"/>
    <col min="8" max="8" width="7" style="292" customWidth="1"/>
    <col min="9" max="9" width="13.44140625" style="211" customWidth="1"/>
    <col min="10" max="10" width="13.88671875" style="211" customWidth="1"/>
    <col min="11" max="11" width="12.5546875" style="211" customWidth="1"/>
    <col min="12" max="12" width="11.88671875" style="211" customWidth="1"/>
    <col min="13" max="253" width="9.109375" style="211" customWidth="1"/>
    <col min="254" max="254" width="9.33203125" style="211" customWidth="1"/>
    <col min="255" max="255" width="11.44140625" style="211" customWidth="1"/>
    <col min="256" max="16384" width="10.5546875" style="211"/>
  </cols>
  <sheetData>
    <row r="1" spans="1:12" ht="18" thickBot="1" x14ac:dyDescent="0.35">
      <c r="A1" s="208"/>
      <c r="B1" s="208"/>
      <c r="C1" s="209"/>
      <c r="D1" s="210" t="s">
        <v>222</v>
      </c>
      <c r="F1" s="212"/>
      <c r="G1" s="213"/>
      <c r="H1" s="214"/>
      <c r="I1" s="215"/>
      <c r="J1" s="216"/>
      <c r="K1" s="216" t="s">
        <v>33</v>
      </c>
      <c r="L1" s="212"/>
    </row>
    <row r="2" spans="1:12" ht="16.2" thickBot="1" x14ac:dyDescent="0.35">
      <c r="A2" s="208"/>
      <c r="B2" s="217">
        <v>46095</v>
      </c>
      <c r="C2" s="209"/>
      <c r="D2" s="405" t="s">
        <v>223</v>
      </c>
      <c r="E2" s="406"/>
      <c r="F2" s="406"/>
      <c r="G2" s="406"/>
      <c r="H2" s="407"/>
      <c r="J2" s="218"/>
      <c r="K2" s="219"/>
      <c r="L2" s="219"/>
    </row>
    <row r="3" spans="1:12" x14ac:dyDescent="0.25">
      <c r="A3" s="208"/>
      <c r="B3" s="208"/>
      <c r="C3" s="209"/>
      <c r="D3" s="220"/>
      <c r="E3" s="221"/>
      <c r="F3" s="220"/>
      <c r="G3" s="220"/>
      <c r="H3" s="222"/>
      <c r="I3" s="208"/>
      <c r="J3" s="208"/>
      <c r="K3" s="208"/>
      <c r="L3" s="208"/>
    </row>
    <row r="4" spans="1:12" ht="15" customHeight="1" x14ac:dyDescent="0.25">
      <c r="A4" s="208"/>
      <c r="B4" s="220"/>
      <c r="C4" s="223"/>
      <c r="D4" s="224"/>
      <c r="E4" s="225">
        <v>1</v>
      </c>
      <c r="F4" s="381" t="s">
        <v>224</v>
      </c>
      <c r="G4" s="381" t="s">
        <v>225</v>
      </c>
      <c r="H4" s="382" t="s">
        <v>226</v>
      </c>
      <c r="I4" s="223"/>
      <c r="J4" s="223"/>
      <c r="K4" s="223"/>
      <c r="L4" s="208"/>
    </row>
    <row r="5" spans="1:12" ht="15" customHeight="1" x14ac:dyDescent="0.25">
      <c r="A5" s="227"/>
      <c r="B5" s="228"/>
      <c r="C5" s="229"/>
      <c r="D5" s="253" t="s">
        <v>229</v>
      </c>
      <c r="E5" s="231"/>
      <c r="F5" s="249"/>
      <c r="G5" s="249"/>
      <c r="H5" s="250"/>
      <c r="I5" s="384" t="s">
        <v>224</v>
      </c>
      <c r="J5" s="228"/>
      <c r="K5" s="228"/>
      <c r="L5" s="227"/>
    </row>
    <row r="6" spans="1:12" ht="15" customHeight="1" x14ac:dyDescent="0.25">
      <c r="A6" s="227"/>
      <c r="B6" s="228"/>
      <c r="C6" s="233"/>
      <c r="D6" s="228"/>
      <c r="E6" s="234" t="s">
        <v>227</v>
      </c>
      <c r="F6" s="253" t="s">
        <v>229</v>
      </c>
      <c r="G6" s="253" t="s">
        <v>230</v>
      </c>
      <c r="H6" s="254" t="s">
        <v>158</v>
      </c>
      <c r="I6" s="235" t="s">
        <v>415</v>
      </c>
      <c r="J6" s="236"/>
      <c r="K6" s="237"/>
      <c r="L6" s="227"/>
    </row>
    <row r="7" spans="1:12" ht="15" customHeight="1" x14ac:dyDescent="0.25">
      <c r="A7" s="227"/>
      <c r="B7" s="228"/>
      <c r="C7" s="243" t="s">
        <v>232</v>
      </c>
      <c r="D7" s="238"/>
      <c r="E7" s="239"/>
      <c r="I7" s="240"/>
      <c r="J7" s="253" t="s">
        <v>235</v>
      </c>
      <c r="K7" s="237"/>
      <c r="L7" s="227"/>
    </row>
    <row r="8" spans="1:12" ht="15" customHeight="1" x14ac:dyDescent="0.25">
      <c r="A8" s="227"/>
      <c r="B8" s="241"/>
      <c r="C8" s="242" t="s">
        <v>415</v>
      </c>
      <c r="D8" s="228"/>
      <c r="E8" s="239" t="s">
        <v>231</v>
      </c>
      <c r="F8" s="243" t="s">
        <v>232</v>
      </c>
      <c r="G8" s="243" t="s">
        <v>233</v>
      </c>
      <c r="H8" s="244" t="s">
        <v>158</v>
      </c>
      <c r="I8" s="235"/>
      <c r="J8" s="245" t="s">
        <v>417</v>
      </c>
      <c r="K8" s="236"/>
      <c r="L8" s="227"/>
    </row>
    <row r="9" spans="1:12" ht="15" customHeight="1" x14ac:dyDescent="0.25">
      <c r="A9" s="227"/>
      <c r="B9" s="241"/>
      <c r="C9" s="233"/>
      <c r="D9" s="385" t="s">
        <v>232</v>
      </c>
      <c r="E9" s="247"/>
      <c r="F9" s="248"/>
      <c r="G9" s="249"/>
      <c r="H9" s="250"/>
      <c r="I9" s="253" t="s">
        <v>235</v>
      </c>
      <c r="J9" s="251"/>
      <c r="K9" s="237"/>
      <c r="L9" s="227"/>
    </row>
    <row r="10" spans="1:12" ht="15" customHeight="1" x14ac:dyDescent="0.25">
      <c r="A10" s="227"/>
      <c r="B10" s="241"/>
      <c r="C10" s="229"/>
      <c r="D10" s="228"/>
      <c r="E10" s="252" t="s">
        <v>234</v>
      </c>
      <c r="F10" s="253" t="s">
        <v>235</v>
      </c>
      <c r="G10" s="253" t="s">
        <v>236</v>
      </c>
      <c r="H10" s="254" t="s">
        <v>228</v>
      </c>
      <c r="I10" s="359">
        <v>40</v>
      </c>
      <c r="K10" s="255"/>
      <c r="L10" s="227"/>
    </row>
    <row r="11" spans="1:12" ht="15" customHeight="1" x14ac:dyDescent="0.25">
      <c r="A11" s="227"/>
      <c r="B11" s="386" t="s">
        <v>232</v>
      </c>
      <c r="C11" s="257"/>
      <c r="D11" s="228"/>
      <c r="E11" s="239"/>
      <c r="F11" s="232"/>
      <c r="G11" s="232"/>
      <c r="H11" s="258"/>
      <c r="I11" s="235"/>
      <c r="J11" s="240"/>
      <c r="K11" s="253" t="s">
        <v>235</v>
      </c>
      <c r="L11" s="227"/>
    </row>
    <row r="12" spans="1:12" ht="15" customHeight="1" x14ac:dyDescent="0.25">
      <c r="A12" s="259"/>
      <c r="B12" s="233" t="s">
        <v>415</v>
      </c>
      <c r="C12" s="229"/>
      <c r="D12" s="228"/>
      <c r="E12" s="239" t="s">
        <v>237</v>
      </c>
      <c r="F12" s="260" t="s">
        <v>238</v>
      </c>
      <c r="G12" s="260" t="s">
        <v>239</v>
      </c>
      <c r="H12" s="261" t="s">
        <v>240</v>
      </c>
      <c r="I12" s="235"/>
      <c r="J12" s="240"/>
      <c r="K12" s="262" t="s">
        <v>417</v>
      </c>
      <c r="L12" s="227"/>
    </row>
    <row r="13" spans="1:12" ht="15" customHeight="1" x14ac:dyDescent="0.25">
      <c r="A13" s="259"/>
      <c r="B13" s="233"/>
      <c r="C13" s="229"/>
      <c r="D13" s="264" t="s">
        <v>242</v>
      </c>
      <c r="E13" s="231"/>
      <c r="F13" s="249"/>
      <c r="G13" s="249"/>
      <c r="H13" s="250"/>
      <c r="I13" s="260" t="s">
        <v>238</v>
      </c>
      <c r="J13" s="240"/>
      <c r="K13" s="240"/>
      <c r="L13" s="227"/>
    </row>
    <row r="14" spans="1:12" ht="15" customHeight="1" x14ac:dyDescent="0.25">
      <c r="A14" s="259"/>
      <c r="B14" s="233"/>
      <c r="C14" s="233"/>
      <c r="D14" s="229"/>
      <c r="E14" s="234" t="s">
        <v>241</v>
      </c>
      <c r="F14" s="264" t="s">
        <v>242</v>
      </c>
      <c r="G14" s="264" t="s">
        <v>243</v>
      </c>
      <c r="H14" s="265" t="s">
        <v>60</v>
      </c>
      <c r="I14" s="262" t="s">
        <v>418</v>
      </c>
      <c r="J14" s="251"/>
      <c r="K14" s="240"/>
      <c r="L14" s="227"/>
    </row>
    <row r="15" spans="1:12" ht="15" customHeight="1" x14ac:dyDescent="0.25">
      <c r="A15" s="259"/>
      <c r="B15" s="233"/>
      <c r="C15" s="381" t="s">
        <v>245</v>
      </c>
      <c r="D15" s="257"/>
      <c r="E15" s="239"/>
      <c r="F15" s="232"/>
      <c r="G15" s="232"/>
      <c r="H15" s="258"/>
      <c r="I15" s="240"/>
      <c r="J15" s="253" t="s">
        <v>247</v>
      </c>
      <c r="K15" s="251"/>
      <c r="L15" s="227"/>
    </row>
    <row r="16" spans="1:12" ht="15" customHeight="1" x14ac:dyDescent="0.25">
      <c r="A16" s="259"/>
      <c r="B16" s="229"/>
      <c r="C16" s="242" t="s">
        <v>418</v>
      </c>
      <c r="D16" s="229"/>
      <c r="E16" s="239" t="s">
        <v>244</v>
      </c>
      <c r="F16" s="381" t="s">
        <v>245</v>
      </c>
      <c r="G16" s="381" t="s">
        <v>246</v>
      </c>
      <c r="H16" s="382" t="s">
        <v>115</v>
      </c>
      <c r="I16" s="235"/>
      <c r="J16" s="245" t="s">
        <v>418</v>
      </c>
      <c r="K16" s="235"/>
      <c r="L16" s="266"/>
    </row>
    <row r="17" spans="1:12" ht="15" customHeight="1" thickBot="1" x14ac:dyDescent="0.3">
      <c r="A17" s="227"/>
      <c r="B17" s="267"/>
      <c r="C17" s="233"/>
      <c r="D17" s="387" t="s">
        <v>245</v>
      </c>
      <c r="E17" s="231"/>
      <c r="F17" s="364"/>
      <c r="G17" s="364"/>
      <c r="H17" s="383"/>
      <c r="I17" s="253" t="s">
        <v>247</v>
      </c>
      <c r="J17" s="267"/>
      <c r="K17" s="240"/>
      <c r="L17" s="227"/>
    </row>
    <row r="18" spans="1:12" ht="15" customHeight="1" thickBot="1" x14ac:dyDescent="0.3">
      <c r="A18" s="389" t="s">
        <v>272</v>
      </c>
      <c r="B18" s="388"/>
      <c r="C18" s="229"/>
      <c r="D18" s="229"/>
      <c r="E18" s="234" t="s">
        <v>250</v>
      </c>
      <c r="F18" s="253" t="s">
        <v>247</v>
      </c>
      <c r="G18" s="253" t="s">
        <v>248</v>
      </c>
      <c r="H18" s="254" t="s">
        <v>249</v>
      </c>
      <c r="I18" s="269" t="s">
        <v>417</v>
      </c>
      <c r="J18" s="229"/>
      <c r="K18" s="270"/>
      <c r="L18" s="391" t="s">
        <v>235</v>
      </c>
    </row>
    <row r="19" spans="1:12" ht="15" customHeight="1" thickBot="1" x14ac:dyDescent="0.3">
      <c r="A19" s="271">
        <v>41</v>
      </c>
      <c r="B19" s="272"/>
      <c r="C19" s="273"/>
      <c r="D19" s="273"/>
      <c r="E19" s="232"/>
      <c r="F19" s="232"/>
      <c r="G19" s="232"/>
      <c r="H19" s="258"/>
      <c r="I19" s="273"/>
      <c r="J19" s="273"/>
      <c r="K19" s="272"/>
      <c r="L19" s="274" t="s">
        <v>416</v>
      </c>
    </row>
    <row r="20" spans="1:12" ht="15" customHeight="1" x14ac:dyDescent="0.25">
      <c r="A20" s="275"/>
      <c r="B20" s="276"/>
      <c r="C20" s="273"/>
      <c r="D20" s="273"/>
      <c r="E20" s="239" t="s">
        <v>251</v>
      </c>
      <c r="F20" s="277" t="s">
        <v>252</v>
      </c>
      <c r="G20" s="277" t="s">
        <v>253</v>
      </c>
      <c r="H20" s="278" t="s">
        <v>141</v>
      </c>
      <c r="I20" s="273"/>
      <c r="J20" s="273"/>
      <c r="K20" s="273"/>
      <c r="L20" s="279"/>
    </row>
    <row r="21" spans="1:12" ht="15" customHeight="1" x14ac:dyDescent="0.25">
      <c r="A21" s="227"/>
      <c r="B21" s="257"/>
      <c r="C21" s="229"/>
      <c r="D21" s="226" t="s">
        <v>255</v>
      </c>
      <c r="E21" s="247"/>
      <c r="F21" s="249"/>
      <c r="G21" s="249"/>
      <c r="H21" s="250"/>
      <c r="I21" s="277" t="s">
        <v>252</v>
      </c>
      <c r="J21" s="229"/>
      <c r="K21" s="229"/>
      <c r="L21" s="281"/>
    </row>
    <row r="22" spans="1:12" ht="15" customHeight="1" x14ac:dyDescent="0.25">
      <c r="A22" s="259"/>
      <c r="B22" s="229"/>
      <c r="C22" s="233"/>
      <c r="D22" s="229"/>
      <c r="E22" s="234" t="s">
        <v>254</v>
      </c>
      <c r="F22" s="226" t="s">
        <v>255</v>
      </c>
      <c r="G22" s="226" t="s">
        <v>243</v>
      </c>
      <c r="H22" s="282" t="s">
        <v>60</v>
      </c>
      <c r="I22" s="262" t="s">
        <v>417</v>
      </c>
      <c r="J22" s="267"/>
      <c r="K22" s="235"/>
      <c r="L22" s="281"/>
    </row>
    <row r="23" spans="1:12" ht="15" customHeight="1" x14ac:dyDescent="0.25">
      <c r="A23" s="259"/>
      <c r="B23" s="229"/>
      <c r="C23" s="284" t="s">
        <v>257</v>
      </c>
      <c r="D23" s="257"/>
      <c r="E23" s="239"/>
      <c r="F23" s="283"/>
      <c r="G23" s="232"/>
      <c r="H23" s="258"/>
      <c r="I23" s="240"/>
      <c r="J23" s="253" t="s">
        <v>260</v>
      </c>
      <c r="K23" s="235"/>
      <c r="L23" s="281"/>
    </row>
    <row r="24" spans="1:12" ht="15" customHeight="1" x14ac:dyDescent="0.25">
      <c r="A24" s="259"/>
      <c r="B24" s="233"/>
      <c r="C24" s="242" t="s">
        <v>415</v>
      </c>
      <c r="D24" s="229"/>
      <c r="E24" s="239" t="s">
        <v>256</v>
      </c>
      <c r="F24" s="284" t="s">
        <v>257</v>
      </c>
      <c r="G24" s="284" t="s">
        <v>258</v>
      </c>
      <c r="H24" s="285" t="s">
        <v>249</v>
      </c>
      <c r="I24" s="235"/>
      <c r="J24" s="286" t="s">
        <v>417</v>
      </c>
      <c r="K24" s="240"/>
      <c r="L24" s="227"/>
    </row>
    <row r="25" spans="1:12" ht="15" customHeight="1" x14ac:dyDescent="0.25">
      <c r="A25" s="259"/>
      <c r="B25" s="233"/>
      <c r="C25" s="233"/>
      <c r="D25" s="284" t="s">
        <v>257</v>
      </c>
      <c r="E25" s="231"/>
      <c r="F25" s="248"/>
      <c r="G25" s="249"/>
      <c r="H25" s="250"/>
      <c r="I25" s="253" t="s">
        <v>260</v>
      </c>
      <c r="J25" s="251"/>
      <c r="K25" s="240"/>
      <c r="L25" s="227"/>
    </row>
    <row r="26" spans="1:12" ht="15" customHeight="1" x14ac:dyDescent="0.25">
      <c r="A26" s="259"/>
      <c r="B26" s="233"/>
      <c r="C26" s="229"/>
      <c r="D26" s="229"/>
      <c r="E26" s="234" t="s">
        <v>259</v>
      </c>
      <c r="F26" s="253" t="s">
        <v>260</v>
      </c>
      <c r="G26" s="253" t="s">
        <v>261</v>
      </c>
      <c r="H26" s="254" t="s">
        <v>60</v>
      </c>
      <c r="I26" s="287" t="s">
        <v>418</v>
      </c>
      <c r="J26" s="240"/>
      <c r="K26" s="240"/>
      <c r="L26" s="227"/>
    </row>
    <row r="27" spans="1:12" ht="15" customHeight="1" x14ac:dyDescent="0.25">
      <c r="A27" s="259"/>
      <c r="B27" s="264" t="s">
        <v>272</v>
      </c>
      <c r="C27" s="257"/>
      <c r="D27" s="229"/>
      <c r="E27" s="239"/>
      <c r="F27" s="232"/>
      <c r="G27" s="232"/>
      <c r="H27" s="258"/>
      <c r="I27" s="235"/>
      <c r="J27" s="240"/>
      <c r="K27" s="390" t="s">
        <v>269</v>
      </c>
      <c r="L27" s="281"/>
    </row>
    <row r="28" spans="1:12" ht="15" customHeight="1" x14ac:dyDescent="0.25">
      <c r="A28" s="227"/>
      <c r="B28" s="233" t="s">
        <v>419</v>
      </c>
      <c r="C28" s="229"/>
      <c r="D28" s="229"/>
      <c r="E28" s="239" t="s">
        <v>262</v>
      </c>
      <c r="F28" s="243" t="s">
        <v>263</v>
      </c>
      <c r="G28" s="243" t="s">
        <v>264</v>
      </c>
      <c r="H28" s="244" t="s">
        <v>26</v>
      </c>
      <c r="I28" s="235"/>
      <c r="J28" s="240"/>
      <c r="K28" s="235" t="s">
        <v>415</v>
      </c>
      <c r="L28" s="227"/>
    </row>
    <row r="29" spans="1:12" ht="15" customHeight="1" x14ac:dyDescent="0.25">
      <c r="A29" s="227"/>
      <c r="B29" s="241"/>
      <c r="C29" s="229"/>
      <c r="D29" s="243" t="s">
        <v>263</v>
      </c>
      <c r="E29" s="231"/>
      <c r="F29" s="249"/>
      <c r="G29" s="249"/>
      <c r="H29" s="250"/>
      <c r="I29" s="226" t="s">
        <v>266</v>
      </c>
      <c r="J29" s="240"/>
      <c r="K29" s="237"/>
      <c r="L29" s="227"/>
    </row>
    <row r="30" spans="1:12" ht="15" customHeight="1" x14ac:dyDescent="0.25">
      <c r="A30" s="227"/>
      <c r="B30" s="241"/>
      <c r="C30" s="233"/>
      <c r="D30" s="229"/>
      <c r="E30" s="234" t="s">
        <v>265</v>
      </c>
      <c r="F30" s="226" t="s">
        <v>266</v>
      </c>
      <c r="G30" s="226" t="s">
        <v>267</v>
      </c>
      <c r="H30" s="282" t="s">
        <v>249</v>
      </c>
      <c r="I30" s="262"/>
      <c r="J30" s="251"/>
      <c r="K30" s="237"/>
      <c r="L30" s="227"/>
    </row>
    <row r="31" spans="1:12" ht="15" customHeight="1" x14ac:dyDescent="0.25">
      <c r="A31" s="227"/>
      <c r="B31" s="241"/>
      <c r="C31" s="264" t="s">
        <v>272</v>
      </c>
      <c r="D31" s="257"/>
      <c r="E31" s="239"/>
      <c r="F31" s="232"/>
      <c r="G31" s="232"/>
      <c r="H31" s="258"/>
      <c r="I31" s="240"/>
      <c r="J31" s="390" t="s">
        <v>269</v>
      </c>
      <c r="K31" s="236"/>
      <c r="L31" s="288"/>
    </row>
    <row r="32" spans="1:12" ht="15" customHeight="1" x14ac:dyDescent="0.25">
      <c r="A32" s="227"/>
      <c r="B32" s="228"/>
      <c r="C32" s="242" t="s">
        <v>417</v>
      </c>
      <c r="D32" s="229"/>
      <c r="E32" s="239" t="s">
        <v>268</v>
      </c>
      <c r="F32" s="284" t="s">
        <v>269</v>
      </c>
      <c r="G32" s="284" t="s">
        <v>270</v>
      </c>
      <c r="H32" s="285" t="s">
        <v>60</v>
      </c>
      <c r="I32" s="235"/>
      <c r="J32" s="267" t="s">
        <v>420</v>
      </c>
      <c r="K32" s="237"/>
      <c r="L32" s="288"/>
    </row>
    <row r="33" spans="1:12" ht="15" customHeight="1" x14ac:dyDescent="0.25">
      <c r="A33" s="227"/>
      <c r="B33" s="228"/>
      <c r="C33" s="233"/>
      <c r="D33" s="264" t="s">
        <v>272</v>
      </c>
      <c r="E33" s="231"/>
      <c r="F33" s="249"/>
      <c r="G33" s="249"/>
      <c r="H33" s="250"/>
      <c r="I33" s="284" t="s">
        <v>269</v>
      </c>
      <c r="J33" s="267"/>
      <c r="K33" s="237"/>
      <c r="L33" s="288"/>
    </row>
    <row r="34" spans="1:12" ht="15" customHeight="1" x14ac:dyDescent="0.25">
      <c r="A34" s="227"/>
      <c r="B34" s="228"/>
      <c r="C34" s="229"/>
      <c r="D34" s="229"/>
      <c r="E34" s="234" t="s">
        <v>271</v>
      </c>
      <c r="F34" s="264" t="s">
        <v>272</v>
      </c>
      <c r="G34" s="264" t="s">
        <v>273</v>
      </c>
      <c r="H34" s="265" t="s">
        <v>274</v>
      </c>
      <c r="I34" s="287" t="s">
        <v>418</v>
      </c>
      <c r="J34" s="237"/>
      <c r="K34" s="237"/>
      <c r="L34" s="288"/>
    </row>
    <row r="35" spans="1:12" ht="14.25" customHeight="1" x14ac:dyDescent="0.25">
      <c r="B35" s="208"/>
      <c r="C35" s="209"/>
      <c r="D35" s="220"/>
      <c r="E35" s="289"/>
      <c r="F35" s="220"/>
      <c r="G35" s="220"/>
      <c r="H35" s="290"/>
      <c r="I35" s="291"/>
      <c r="J35" s="291"/>
      <c r="K35" s="291"/>
    </row>
  </sheetData>
  <mergeCells count="1">
    <mergeCell ref="D2:H2"/>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37A81-C29B-45A1-B0AD-F246176F794D}">
  <dimension ref="A1:Z44"/>
  <sheetViews>
    <sheetView zoomScale="85" workbookViewId="0">
      <selection activeCell="J18" sqref="J18"/>
    </sheetView>
  </sheetViews>
  <sheetFormatPr defaultColWidth="9.109375" defaultRowHeight="13.8" x14ac:dyDescent="0.25"/>
  <cols>
    <col min="1" max="1" width="5.88671875" style="102" customWidth="1"/>
    <col min="2" max="2" width="5.6640625" style="93" customWidth="1"/>
    <col min="3" max="3" width="12.33203125" style="93" customWidth="1"/>
    <col min="4" max="4" width="8.33203125" style="93" customWidth="1"/>
    <col min="5" max="5" width="10.88671875" style="93" customWidth="1"/>
    <col min="6" max="6" width="14.33203125" style="96" customWidth="1"/>
    <col min="7" max="7" width="13.33203125" style="120" customWidth="1"/>
    <col min="8" max="8" width="12.44140625" style="120" customWidth="1"/>
    <col min="9" max="9" width="11.44140625" style="93" customWidth="1"/>
    <col min="10" max="10" width="9.109375" style="93"/>
    <col min="11" max="11" width="8.88671875" style="100" customWidth="1"/>
    <col min="12" max="21" width="9.109375" style="101"/>
    <col min="22" max="22" width="9.109375" style="150"/>
    <col min="23" max="26" width="9.109375" style="101"/>
    <col min="27" max="16384" width="9.109375" style="151"/>
  </cols>
  <sheetData>
    <row r="1" spans="1:12" ht="17.399999999999999" x14ac:dyDescent="0.25">
      <c r="A1" s="92" t="s">
        <v>31</v>
      </c>
      <c r="C1" s="94"/>
      <c r="D1" s="95" t="s">
        <v>32</v>
      </c>
      <c r="G1" s="97"/>
      <c r="H1" s="98" t="s">
        <v>33</v>
      </c>
      <c r="I1" s="99"/>
      <c r="J1" s="172"/>
    </row>
    <row r="2" spans="1:12" ht="17.399999999999999" x14ac:dyDescent="0.3">
      <c r="B2" s="103"/>
      <c r="C2" s="104"/>
      <c r="D2" s="105" t="s">
        <v>174</v>
      </c>
      <c r="F2" s="106"/>
      <c r="G2" s="97"/>
      <c r="H2" s="107"/>
      <c r="I2" s="108"/>
      <c r="J2" s="174"/>
    </row>
    <row r="3" spans="1:12" x14ac:dyDescent="0.25">
      <c r="A3" s="109" t="s">
        <v>35</v>
      </c>
      <c r="B3" s="109"/>
      <c r="C3" s="109"/>
      <c r="D3" s="110"/>
      <c r="E3" s="109"/>
      <c r="F3" s="110"/>
      <c r="G3" s="110"/>
      <c r="H3" s="111" t="s">
        <v>36</v>
      </c>
      <c r="I3" s="109"/>
    </row>
    <row r="4" spans="1:12" ht="14.4" thickBot="1" x14ac:dyDescent="0.3">
      <c r="A4" s="112" t="s">
        <v>31</v>
      </c>
      <c r="B4" s="112"/>
      <c r="C4" s="113"/>
      <c r="D4" s="114"/>
      <c r="E4" s="114"/>
      <c r="F4" s="115"/>
      <c r="G4" s="408" t="s">
        <v>37</v>
      </c>
      <c r="H4" s="408"/>
    </row>
    <row r="5" spans="1:12" ht="13.2" x14ac:dyDescent="0.25">
      <c r="A5" s="117"/>
      <c r="B5" s="117"/>
      <c r="C5" s="118"/>
      <c r="D5" s="118"/>
      <c r="E5" s="118"/>
      <c r="F5" s="117"/>
      <c r="G5" s="117"/>
      <c r="H5" s="117"/>
      <c r="I5" s="118"/>
      <c r="J5" s="175"/>
    </row>
    <row r="6" spans="1:12" ht="15" customHeight="1" x14ac:dyDescent="0.25">
      <c r="A6" s="121">
        <v>1</v>
      </c>
      <c r="B6" s="122" t="s">
        <v>38</v>
      </c>
      <c r="C6" s="123" t="s">
        <v>179</v>
      </c>
      <c r="D6" s="123" t="s">
        <v>134</v>
      </c>
      <c r="E6" s="123" t="s">
        <v>180</v>
      </c>
    </row>
    <row r="7" spans="1:12" ht="15" customHeight="1" x14ac:dyDescent="0.25">
      <c r="B7" s="124"/>
      <c r="E7" s="125"/>
      <c r="F7" s="123" t="s">
        <v>179</v>
      </c>
    </row>
    <row r="8" spans="1:12" ht="15" customHeight="1" x14ac:dyDescent="0.25">
      <c r="A8" s="121">
        <v>2</v>
      </c>
      <c r="B8" s="122"/>
      <c r="C8" s="126"/>
      <c r="D8" s="123"/>
      <c r="E8" s="127"/>
      <c r="G8" s="128"/>
      <c r="H8" s="129"/>
      <c r="I8" s="129"/>
      <c r="J8" s="129"/>
      <c r="K8" s="130"/>
      <c r="L8" s="131"/>
    </row>
    <row r="9" spans="1:12" ht="15" customHeight="1" x14ac:dyDescent="0.25">
      <c r="B9" s="124"/>
      <c r="C9" s="101"/>
      <c r="G9" s="132" t="s">
        <v>179</v>
      </c>
      <c r="I9" s="129"/>
      <c r="J9" s="129"/>
      <c r="K9" s="130"/>
      <c r="L9" s="131"/>
    </row>
    <row r="10" spans="1:12" ht="15" customHeight="1" x14ac:dyDescent="0.25">
      <c r="A10" s="121">
        <v>3</v>
      </c>
      <c r="B10" s="178"/>
      <c r="C10" s="126"/>
      <c r="D10" s="123"/>
      <c r="E10" s="123"/>
      <c r="G10" s="201" t="s">
        <v>83</v>
      </c>
      <c r="H10" s="177"/>
      <c r="I10" s="129"/>
      <c r="J10" s="129"/>
      <c r="K10" s="130"/>
      <c r="L10" s="131"/>
    </row>
    <row r="11" spans="1:12" ht="15" customHeight="1" x14ac:dyDescent="0.25">
      <c r="B11" s="124"/>
      <c r="C11" s="101"/>
      <c r="E11" s="125"/>
      <c r="F11" s="126" t="s">
        <v>181</v>
      </c>
      <c r="G11" s="128"/>
      <c r="H11" s="128"/>
      <c r="I11" s="129"/>
      <c r="J11" s="129"/>
      <c r="K11" s="130"/>
      <c r="L11" s="131"/>
    </row>
    <row r="12" spans="1:12" ht="15" customHeight="1" x14ac:dyDescent="0.25">
      <c r="A12" s="121">
        <v>4</v>
      </c>
      <c r="B12" s="122" t="s">
        <v>47</v>
      </c>
      <c r="C12" s="126" t="s">
        <v>181</v>
      </c>
      <c r="D12" s="123" t="s">
        <v>182</v>
      </c>
      <c r="E12" s="127" t="s">
        <v>183</v>
      </c>
      <c r="G12" s="136"/>
      <c r="H12" s="179"/>
      <c r="I12" s="129"/>
      <c r="J12" s="129"/>
      <c r="K12" s="130"/>
      <c r="L12" s="131"/>
    </row>
    <row r="13" spans="1:12" ht="15" customHeight="1" x14ac:dyDescent="0.25">
      <c r="B13" s="124"/>
      <c r="C13" s="101"/>
      <c r="G13" s="136"/>
      <c r="H13" s="132" t="s">
        <v>184</v>
      </c>
      <c r="J13" s="129"/>
      <c r="K13" s="130"/>
      <c r="L13" s="131"/>
    </row>
    <row r="14" spans="1:12" ht="15" customHeight="1" x14ac:dyDescent="0.25">
      <c r="A14" s="121">
        <v>5</v>
      </c>
      <c r="B14" s="122" t="s">
        <v>48</v>
      </c>
      <c r="C14" s="123" t="s">
        <v>184</v>
      </c>
      <c r="D14" s="123" t="s">
        <v>185</v>
      </c>
      <c r="E14" s="123" t="s">
        <v>183</v>
      </c>
      <c r="F14" s="162"/>
      <c r="H14" s="146" t="s">
        <v>88</v>
      </c>
      <c r="I14" s="137"/>
    </row>
    <row r="15" spans="1:12" ht="15" customHeight="1" x14ac:dyDescent="0.25">
      <c r="B15" s="124"/>
      <c r="E15" s="125"/>
      <c r="F15" s="123" t="s">
        <v>184</v>
      </c>
      <c r="H15" s="180"/>
      <c r="I15" s="137"/>
    </row>
    <row r="16" spans="1:12" ht="15" customHeight="1" x14ac:dyDescent="0.25">
      <c r="A16" s="121">
        <v>6</v>
      </c>
      <c r="B16" s="122" t="s">
        <v>43</v>
      </c>
      <c r="C16" s="126" t="s">
        <v>186</v>
      </c>
      <c r="D16" s="123" t="s">
        <v>187</v>
      </c>
      <c r="E16" s="127" t="s">
        <v>183</v>
      </c>
      <c r="F16" s="96" t="s">
        <v>72</v>
      </c>
      <c r="G16" s="177"/>
      <c r="H16" s="180"/>
      <c r="I16" s="137"/>
    </row>
    <row r="17" spans="1:12" ht="15" customHeight="1" x14ac:dyDescent="0.25">
      <c r="B17" s="124"/>
      <c r="C17" s="101"/>
      <c r="G17" s="204" t="s">
        <v>184</v>
      </c>
      <c r="H17" s="180"/>
      <c r="I17" s="137"/>
    </row>
    <row r="18" spans="1:12" ht="15" customHeight="1" x14ac:dyDescent="0.25">
      <c r="A18" s="121">
        <v>7</v>
      </c>
      <c r="B18" s="122"/>
      <c r="C18" s="126"/>
      <c r="D18" s="123"/>
      <c r="E18" s="123"/>
      <c r="G18" s="201" t="s">
        <v>83</v>
      </c>
      <c r="H18" s="181"/>
      <c r="I18" s="137"/>
    </row>
    <row r="19" spans="1:12" ht="15" customHeight="1" x14ac:dyDescent="0.25">
      <c r="B19" s="124"/>
      <c r="C19" s="101"/>
      <c r="E19" s="125"/>
      <c r="F19" s="126" t="s">
        <v>188</v>
      </c>
      <c r="G19" s="182"/>
      <c r="H19" s="183"/>
      <c r="I19" s="184"/>
      <c r="J19" s="129"/>
      <c r="K19" s="130"/>
      <c r="L19" s="131"/>
    </row>
    <row r="20" spans="1:12" ht="15" customHeight="1" thickBot="1" x14ac:dyDescent="0.3">
      <c r="A20" s="121">
        <v>8</v>
      </c>
      <c r="B20" s="122" t="s">
        <v>45</v>
      </c>
      <c r="C20" s="126" t="s">
        <v>188</v>
      </c>
      <c r="D20" s="123" t="s">
        <v>189</v>
      </c>
      <c r="E20" s="127" t="s">
        <v>190</v>
      </c>
      <c r="G20" s="151"/>
      <c r="H20" s="185"/>
      <c r="I20" s="128"/>
      <c r="J20" s="129"/>
      <c r="K20" s="130"/>
      <c r="L20" s="131"/>
    </row>
    <row r="21" spans="1:12" ht="15" customHeight="1" x14ac:dyDescent="0.25">
      <c r="A21" s="151"/>
      <c r="B21" s="151"/>
      <c r="C21" s="151"/>
      <c r="D21" s="151"/>
      <c r="E21" s="151"/>
      <c r="F21" s="151"/>
      <c r="G21" s="409" t="s">
        <v>200</v>
      </c>
      <c r="H21" s="410"/>
      <c r="J21" s="129"/>
      <c r="K21" s="130"/>
      <c r="L21" s="131"/>
    </row>
    <row r="22" spans="1:12" ht="15" customHeight="1" thickBot="1" x14ac:dyDescent="0.3">
      <c r="A22" s="121">
        <v>9</v>
      </c>
      <c r="B22" s="122" t="s">
        <v>44</v>
      </c>
      <c r="C22" s="123" t="s">
        <v>191</v>
      </c>
      <c r="D22" s="123" t="s">
        <v>153</v>
      </c>
      <c r="E22" s="123" t="s">
        <v>26</v>
      </c>
      <c r="G22" s="203" t="s">
        <v>88</v>
      </c>
      <c r="H22" s="186"/>
      <c r="J22" s="129"/>
      <c r="K22" s="130"/>
      <c r="L22" s="131"/>
    </row>
    <row r="23" spans="1:12" x14ac:dyDescent="0.25">
      <c r="B23" s="124"/>
      <c r="E23" s="125"/>
      <c r="F23" s="123" t="s">
        <v>191</v>
      </c>
      <c r="H23" s="187"/>
      <c r="I23" s="188"/>
      <c r="J23" s="189"/>
      <c r="K23" s="190"/>
      <c r="L23" s="131"/>
    </row>
    <row r="24" spans="1:12" x14ac:dyDescent="0.25">
      <c r="A24" s="121">
        <v>10</v>
      </c>
      <c r="B24" s="122"/>
      <c r="C24" s="126"/>
      <c r="D24" s="123"/>
      <c r="E24" s="127"/>
      <c r="G24" s="128"/>
      <c r="H24" s="191"/>
      <c r="I24" s="188"/>
      <c r="J24" s="189"/>
      <c r="K24" s="190"/>
      <c r="L24" s="131"/>
    </row>
    <row r="25" spans="1:12" x14ac:dyDescent="0.25">
      <c r="B25" s="124"/>
      <c r="C25" s="101"/>
      <c r="G25" s="132" t="s">
        <v>191</v>
      </c>
      <c r="H25" s="192"/>
      <c r="I25" s="193"/>
      <c r="J25" s="189"/>
      <c r="K25" s="190"/>
      <c r="L25" s="131"/>
    </row>
    <row r="26" spans="1:12" ht="15" x14ac:dyDescent="0.25">
      <c r="A26" s="121">
        <v>11</v>
      </c>
      <c r="B26" s="178" t="s">
        <v>41</v>
      </c>
      <c r="C26" s="126" t="s">
        <v>192</v>
      </c>
      <c r="D26" s="123" t="s">
        <v>193</v>
      </c>
      <c r="E26" s="123" t="s">
        <v>158</v>
      </c>
      <c r="G26" s="201" t="s">
        <v>83</v>
      </c>
      <c r="H26" s="194"/>
      <c r="I26" s="195"/>
      <c r="J26" s="189"/>
      <c r="K26" s="190"/>
      <c r="L26" s="131"/>
    </row>
    <row r="27" spans="1:12" x14ac:dyDescent="0.25">
      <c r="B27" s="124"/>
      <c r="C27" s="101"/>
      <c r="E27" s="125"/>
      <c r="F27" s="126" t="s">
        <v>194</v>
      </c>
      <c r="G27" s="128"/>
      <c r="H27" s="194"/>
      <c r="I27" s="195"/>
      <c r="J27" s="189"/>
      <c r="K27" s="190"/>
      <c r="L27" s="131"/>
    </row>
    <row r="28" spans="1:12" x14ac:dyDescent="0.25">
      <c r="A28" s="121">
        <v>12</v>
      </c>
      <c r="B28" s="122" t="s">
        <v>50</v>
      </c>
      <c r="C28" s="126" t="s">
        <v>194</v>
      </c>
      <c r="D28" s="123" t="s">
        <v>195</v>
      </c>
      <c r="E28" s="127" t="s">
        <v>125</v>
      </c>
      <c r="F28" s="96" t="s">
        <v>73</v>
      </c>
      <c r="G28" s="136"/>
      <c r="H28" s="196"/>
      <c r="I28" s="188"/>
      <c r="J28" s="189"/>
      <c r="K28" s="190"/>
      <c r="L28" s="131"/>
    </row>
    <row r="29" spans="1:12" x14ac:dyDescent="0.25">
      <c r="B29" s="124"/>
      <c r="C29" s="101"/>
      <c r="G29" s="136"/>
      <c r="H29" s="139" t="s">
        <v>198</v>
      </c>
      <c r="I29" s="188"/>
      <c r="J29" s="189"/>
      <c r="K29" s="190"/>
      <c r="L29" s="131"/>
    </row>
    <row r="30" spans="1:12" ht="15" x14ac:dyDescent="0.25">
      <c r="A30" s="121">
        <v>13</v>
      </c>
      <c r="B30" s="122" t="s">
        <v>39</v>
      </c>
      <c r="C30" s="123" t="s">
        <v>196</v>
      </c>
      <c r="D30" s="123" t="s">
        <v>197</v>
      </c>
      <c r="E30" s="123" t="s">
        <v>158</v>
      </c>
      <c r="H30" s="201" t="s">
        <v>83</v>
      </c>
      <c r="I30" s="200"/>
      <c r="J30" s="189"/>
      <c r="K30" s="190"/>
      <c r="L30" s="131"/>
    </row>
    <row r="31" spans="1:12" x14ac:dyDescent="0.25">
      <c r="B31" s="124"/>
      <c r="E31" s="125"/>
      <c r="F31" s="123" t="s">
        <v>196</v>
      </c>
      <c r="H31" s="193"/>
      <c r="I31" s="189"/>
      <c r="J31" s="189"/>
      <c r="K31" s="190"/>
      <c r="L31" s="131"/>
    </row>
    <row r="32" spans="1:12" x14ac:dyDescent="0.25">
      <c r="A32" s="121">
        <v>14</v>
      </c>
      <c r="B32" s="122"/>
      <c r="C32" s="126"/>
      <c r="D32" s="123"/>
      <c r="E32" s="127"/>
      <c r="G32" s="177"/>
      <c r="H32" s="188"/>
      <c r="I32" s="189"/>
      <c r="J32" s="189"/>
      <c r="K32" s="190"/>
      <c r="L32" s="131"/>
    </row>
    <row r="33" spans="1:12" x14ac:dyDescent="0.25">
      <c r="B33" s="124"/>
      <c r="C33" s="101"/>
      <c r="G33" s="139" t="s">
        <v>198</v>
      </c>
      <c r="H33" s="188"/>
      <c r="I33" s="189"/>
      <c r="J33" s="189"/>
      <c r="K33" s="190"/>
      <c r="L33" s="131"/>
    </row>
    <row r="34" spans="1:12" x14ac:dyDescent="0.25">
      <c r="A34" s="121">
        <v>15</v>
      </c>
      <c r="B34" s="122"/>
      <c r="C34" s="126"/>
      <c r="D34" s="123"/>
      <c r="E34" s="123"/>
      <c r="G34" s="202">
        <v>46307</v>
      </c>
      <c r="H34" s="189"/>
      <c r="I34" s="189"/>
      <c r="J34" s="189"/>
      <c r="K34" s="190"/>
      <c r="L34" s="131"/>
    </row>
    <row r="35" spans="1:12" x14ac:dyDescent="0.25">
      <c r="B35" s="124"/>
      <c r="C35" s="101"/>
      <c r="E35" s="125"/>
      <c r="F35" s="126" t="s">
        <v>198</v>
      </c>
      <c r="G35" s="182"/>
      <c r="H35" s="189"/>
      <c r="I35" s="189"/>
      <c r="J35" s="189"/>
      <c r="K35" s="190"/>
      <c r="L35" s="131"/>
    </row>
    <row r="36" spans="1:12" x14ac:dyDescent="0.25">
      <c r="A36" s="121">
        <v>16</v>
      </c>
      <c r="B36" s="122" t="s">
        <v>51</v>
      </c>
      <c r="C36" s="126" t="s">
        <v>198</v>
      </c>
      <c r="D36" s="123" t="s">
        <v>199</v>
      </c>
      <c r="E36" s="127" t="s">
        <v>180</v>
      </c>
      <c r="G36" s="151"/>
      <c r="H36" s="197"/>
      <c r="I36" s="197"/>
      <c r="J36" s="189"/>
      <c r="K36" s="190"/>
      <c r="L36" s="131"/>
    </row>
    <row r="37" spans="1:12" x14ac:dyDescent="0.25">
      <c r="B37" s="120"/>
      <c r="G37" s="136"/>
      <c r="H37" s="93"/>
      <c r="I37" s="136"/>
      <c r="J37" s="129"/>
      <c r="K37" s="130"/>
      <c r="L37" s="131"/>
    </row>
    <row r="38" spans="1:12" x14ac:dyDescent="0.25">
      <c r="B38" s="120"/>
      <c r="G38" s="136"/>
      <c r="H38" s="136"/>
      <c r="I38" s="136"/>
      <c r="J38" s="129"/>
      <c r="K38" s="130"/>
      <c r="L38" s="131"/>
    </row>
    <row r="39" spans="1:12" x14ac:dyDescent="0.25">
      <c r="B39" s="120"/>
      <c r="F39" s="93"/>
      <c r="G39" s="136"/>
      <c r="H39" s="136"/>
      <c r="I39" s="136"/>
      <c r="J39" s="129"/>
      <c r="K39" s="130"/>
      <c r="L39" s="131"/>
    </row>
    <row r="40" spans="1:12" x14ac:dyDescent="0.25">
      <c r="B40" s="120"/>
      <c r="C40" s="129"/>
      <c r="G40" s="129"/>
      <c r="H40" s="129"/>
      <c r="I40" s="129"/>
      <c r="J40" s="129"/>
      <c r="K40" s="130"/>
      <c r="L40" s="131"/>
    </row>
    <row r="41" spans="1:12" x14ac:dyDescent="0.25">
      <c r="B41" s="120"/>
      <c r="G41" s="93"/>
      <c r="H41" s="129"/>
      <c r="I41" s="129"/>
      <c r="J41" s="129"/>
      <c r="K41" s="130"/>
      <c r="L41" s="131"/>
    </row>
    <row r="42" spans="1:12" x14ac:dyDescent="0.25">
      <c r="B42" s="120"/>
      <c r="G42" s="136"/>
      <c r="H42" s="129"/>
      <c r="I42" s="129"/>
      <c r="J42" s="129"/>
      <c r="K42" s="130"/>
      <c r="L42" s="131"/>
    </row>
    <row r="43" spans="1:12" x14ac:dyDescent="0.25">
      <c r="B43" s="120"/>
      <c r="F43" s="93"/>
      <c r="H43" s="129"/>
      <c r="I43" s="129"/>
      <c r="J43" s="129"/>
      <c r="K43" s="130"/>
      <c r="L43" s="131"/>
    </row>
    <row r="44" spans="1:12" x14ac:dyDescent="0.25">
      <c r="B44" s="120"/>
    </row>
  </sheetData>
  <mergeCells count="2">
    <mergeCell ref="G4:H4"/>
    <mergeCell ref="G21:H21"/>
  </mergeCells>
  <pageMargins left="0.74803149606299213" right="0.74803149606299213" top="0.98425196850393704" bottom="0.98425196850393704" header="0" footer="0"/>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Button 1">
              <controlPr defaultSize="0" print="0" autoFill="0" autoPict="0" macro="[3]!Jun_Show_CU">
                <anchor moveWithCells="1" sizeWithCells="1">
                  <from>
                    <xdr:col>10</xdr:col>
                    <xdr:colOff>510540</xdr:colOff>
                    <xdr:row>0</xdr:row>
                    <xdr:rowOff>7620</xdr:rowOff>
                  </from>
                  <to>
                    <xdr:col>12</xdr:col>
                    <xdr:colOff>449580</xdr:colOff>
                    <xdr:row>0</xdr:row>
                    <xdr:rowOff>167640</xdr:rowOff>
                  </to>
                </anchor>
              </controlPr>
            </control>
          </mc:Choice>
        </mc:AlternateContent>
        <mc:AlternateContent xmlns:mc="http://schemas.openxmlformats.org/markup-compatibility/2006">
          <mc:Choice Requires="x14">
            <control shapeId="14338" r:id="rId5" name="Button 2">
              <controlPr defaultSize="0" print="0" autoFill="0" autoPict="0" macro="[3]!Jun_Hide_CU">
                <anchor moveWithCells="1" sizeWithCells="1">
                  <from>
                    <xdr:col>10</xdr:col>
                    <xdr:colOff>518160</xdr:colOff>
                    <xdr:row>0</xdr:row>
                    <xdr:rowOff>175260</xdr:rowOff>
                  </from>
                  <to>
                    <xdr:col>12</xdr:col>
                    <xdr:colOff>441960</xdr:colOff>
                    <xdr:row>1</xdr:row>
                    <xdr:rowOff>53340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7837A-9B54-46F5-8184-490E1BAF8CEA}">
  <dimension ref="A1:Z44"/>
  <sheetViews>
    <sheetView zoomScale="85" workbookViewId="0">
      <selection activeCell="L18" sqref="L18"/>
    </sheetView>
  </sheetViews>
  <sheetFormatPr defaultColWidth="9.109375" defaultRowHeight="13.8" x14ac:dyDescent="0.25"/>
  <cols>
    <col min="1" max="1" width="5.88671875" style="102" customWidth="1"/>
    <col min="2" max="2" width="5.6640625" style="93" customWidth="1"/>
    <col min="3" max="3" width="13.6640625" style="93" customWidth="1"/>
    <col min="4" max="4" width="15.109375" style="93" customWidth="1"/>
    <col min="5" max="5" width="10.88671875" style="93" customWidth="1"/>
    <col min="6" max="6" width="14.33203125" style="96" customWidth="1"/>
    <col min="7" max="7" width="13.33203125" style="120" customWidth="1"/>
    <col min="8" max="8" width="12.44140625" style="120" customWidth="1"/>
    <col min="9" max="9" width="11.44140625" style="93" customWidth="1"/>
    <col min="10" max="10" width="9.109375" style="93"/>
    <col min="11" max="11" width="8.88671875" style="100" customWidth="1"/>
    <col min="12" max="21" width="9.109375" style="101"/>
    <col min="22" max="22" width="9.109375" style="150"/>
    <col min="23" max="26" width="9.109375" style="101"/>
    <col min="27" max="16384" width="9.109375" style="151"/>
  </cols>
  <sheetData>
    <row r="1" spans="1:12" ht="17.399999999999999" x14ac:dyDescent="0.25">
      <c r="A1" s="92" t="s">
        <v>31</v>
      </c>
      <c r="C1" s="94"/>
      <c r="D1" s="95" t="s">
        <v>32</v>
      </c>
      <c r="G1" s="97"/>
      <c r="H1" s="98" t="s">
        <v>33</v>
      </c>
      <c r="I1" s="99"/>
      <c r="J1" s="172"/>
    </row>
    <row r="2" spans="1:12" ht="21" x14ac:dyDescent="0.4">
      <c r="B2" s="103"/>
      <c r="C2" s="104"/>
      <c r="D2" s="173" t="s">
        <v>170</v>
      </c>
      <c r="F2" s="106"/>
      <c r="G2" s="97"/>
      <c r="H2" s="107"/>
      <c r="I2" s="108"/>
      <c r="J2" s="174"/>
    </row>
    <row r="3" spans="1:12" x14ac:dyDescent="0.25">
      <c r="A3" s="109" t="s">
        <v>35</v>
      </c>
      <c r="B3" s="109"/>
      <c r="C3" s="109"/>
      <c r="D3" s="110"/>
      <c r="E3" s="109"/>
      <c r="F3" s="110"/>
      <c r="G3" s="109"/>
      <c r="H3" s="111" t="s">
        <v>36</v>
      </c>
    </row>
    <row r="4" spans="1:12" ht="14.4" thickBot="1" x14ac:dyDescent="0.3">
      <c r="A4" s="112" t="s">
        <v>31</v>
      </c>
      <c r="B4" s="112"/>
      <c r="C4" s="113"/>
      <c r="D4" s="114"/>
      <c r="E4" s="114"/>
      <c r="F4" s="115"/>
      <c r="G4" s="411" t="s">
        <v>37</v>
      </c>
      <c r="H4" s="411"/>
    </row>
    <row r="5" spans="1:12" ht="13.2" x14ac:dyDescent="0.25">
      <c r="A5" s="117"/>
      <c r="B5" s="117"/>
      <c r="C5" s="118"/>
      <c r="D5" s="118"/>
      <c r="E5" s="118"/>
      <c r="F5" s="117"/>
      <c r="G5" s="117"/>
      <c r="H5" s="117"/>
      <c r="I5" s="118"/>
      <c r="J5" s="175"/>
    </row>
    <row r="6" spans="1:12" ht="15" customHeight="1" x14ac:dyDescent="0.25">
      <c r="A6" s="121">
        <v>1</v>
      </c>
      <c r="B6" s="122" t="s">
        <v>38</v>
      </c>
      <c r="C6" s="123" t="s">
        <v>201</v>
      </c>
      <c r="D6" s="123" t="s">
        <v>202</v>
      </c>
      <c r="E6" s="123" t="s">
        <v>203</v>
      </c>
    </row>
    <row r="7" spans="1:12" ht="15" customHeight="1" x14ac:dyDescent="0.25">
      <c r="B7" s="124"/>
      <c r="E7" s="125"/>
      <c r="F7" s="123" t="s">
        <v>201</v>
      </c>
    </row>
    <row r="8" spans="1:12" ht="15" customHeight="1" x14ac:dyDescent="0.25">
      <c r="A8" s="121">
        <v>2</v>
      </c>
      <c r="B8" s="122"/>
      <c r="C8" s="126"/>
      <c r="D8" s="123"/>
      <c r="E8" s="127"/>
      <c r="G8" s="128"/>
      <c r="H8" s="129"/>
      <c r="I8" s="129"/>
      <c r="J8" s="129"/>
      <c r="K8" s="130"/>
      <c r="L8" s="131"/>
    </row>
    <row r="9" spans="1:12" ht="15" customHeight="1" x14ac:dyDescent="0.25">
      <c r="B9" s="124"/>
      <c r="C9" s="101"/>
      <c r="G9" s="132" t="s">
        <v>201</v>
      </c>
      <c r="I9" s="129"/>
      <c r="J9" s="129"/>
      <c r="K9" s="130"/>
      <c r="L9" s="131"/>
    </row>
    <row r="10" spans="1:12" ht="15" customHeight="1" x14ac:dyDescent="0.25">
      <c r="A10" s="121">
        <v>3</v>
      </c>
      <c r="B10" s="178"/>
      <c r="C10" s="126"/>
      <c r="D10" s="123"/>
      <c r="E10" s="123"/>
      <c r="G10" s="146" t="s">
        <v>81</v>
      </c>
      <c r="H10" s="177"/>
      <c r="I10" s="129"/>
      <c r="J10" s="129"/>
      <c r="K10" s="130"/>
      <c r="L10" s="131"/>
    </row>
    <row r="11" spans="1:12" ht="15" customHeight="1" x14ac:dyDescent="0.25">
      <c r="B11" s="124"/>
      <c r="C11" s="101"/>
      <c r="E11" s="125"/>
      <c r="F11" s="126" t="s">
        <v>204</v>
      </c>
      <c r="G11" s="128"/>
      <c r="H11" s="128"/>
      <c r="I11" s="129"/>
      <c r="J11" s="129"/>
      <c r="K11" s="130"/>
      <c r="L11" s="131"/>
    </row>
    <row r="12" spans="1:12" ht="15" customHeight="1" x14ac:dyDescent="0.25">
      <c r="A12" s="121">
        <v>4</v>
      </c>
      <c r="B12" s="122" t="s">
        <v>47</v>
      </c>
      <c r="C12" s="126" t="s">
        <v>204</v>
      </c>
      <c r="D12" s="123" t="s">
        <v>205</v>
      </c>
      <c r="E12" s="127" t="s">
        <v>26</v>
      </c>
      <c r="G12" s="136"/>
      <c r="H12" s="179"/>
      <c r="I12" s="129"/>
      <c r="J12" s="129"/>
      <c r="K12" s="130"/>
      <c r="L12" s="131"/>
    </row>
    <row r="13" spans="1:12" ht="15" customHeight="1" x14ac:dyDescent="0.25">
      <c r="B13" s="124"/>
      <c r="C13" s="101"/>
      <c r="G13" s="136"/>
      <c r="H13" s="132" t="s">
        <v>201</v>
      </c>
      <c r="J13" s="129"/>
      <c r="K13" s="130"/>
      <c r="L13" s="131"/>
    </row>
    <row r="14" spans="1:12" ht="15" customHeight="1" x14ac:dyDescent="0.25">
      <c r="A14" s="121">
        <v>5</v>
      </c>
      <c r="B14" s="122" t="s">
        <v>48</v>
      </c>
      <c r="C14" s="123" t="s">
        <v>206</v>
      </c>
      <c r="D14" s="123" t="s">
        <v>207</v>
      </c>
      <c r="E14" s="123" t="s">
        <v>26</v>
      </c>
      <c r="H14" s="146" t="s">
        <v>85</v>
      </c>
      <c r="I14" s="137"/>
    </row>
    <row r="15" spans="1:12" ht="15" customHeight="1" x14ac:dyDescent="0.25">
      <c r="B15" s="124"/>
      <c r="E15" s="125"/>
      <c r="F15" s="126" t="s">
        <v>208</v>
      </c>
      <c r="H15" s="180"/>
      <c r="I15" s="137"/>
    </row>
    <row r="16" spans="1:12" ht="15" customHeight="1" x14ac:dyDescent="0.25">
      <c r="A16" s="121">
        <v>6</v>
      </c>
      <c r="B16" s="122" t="s">
        <v>43</v>
      </c>
      <c r="C16" s="126" t="s">
        <v>208</v>
      </c>
      <c r="D16" s="123" t="s">
        <v>209</v>
      </c>
      <c r="E16" s="127" t="s">
        <v>158</v>
      </c>
      <c r="F16" s="96" t="s">
        <v>73</v>
      </c>
      <c r="G16" s="177"/>
      <c r="H16" s="180"/>
      <c r="I16" s="137"/>
    </row>
    <row r="17" spans="1:12" ht="15" customHeight="1" x14ac:dyDescent="0.25">
      <c r="B17" s="124"/>
      <c r="C17" s="101"/>
      <c r="G17" s="139" t="s">
        <v>208</v>
      </c>
      <c r="H17" s="180"/>
      <c r="I17" s="137"/>
    </row>
    <row r="18" spans="1:12" ht="15" customHeight="1" x14ac:dyDescent="0.25">
      <c r="A18" s="121">
        <v>7</v>
      </c>
      <c r="B18" s="122"/>
      <c r="C18" s="126"/>
      <c r="D18" s="123"/>
      <c r="E18" s="123"/>
      <c r="G18" s="205" t="s">
        <v>88</v>
      </c>
      <c r="H18" s="181"/>
      <c r="I18" s="137"/>
    </row>
    <row r="19" spans="1:12" ht="15" customHeight="1" x14ac:dyDescent="0.25">
      <c r="B19" s="124"/>
      <c r="C19" s="101"/>
      <c r="E19" s="125"/>
      <c r="F19" s="126" t="s">
        <v>210</v>
      </c>
      <c r="G19" s="182"/>
      <c r="H19" s="183"/>
      <c r="I19" s="184"/>
      <c r="J19" s="129"/>
      <c r="K19" s="130"/>
      <c r="L19" s="131"/>
    </row>
    <row r="20" spans="1:12" ht="15" customHeight="1" thickBot="1" x14ac:dyDescent="0.3">
      <c r="A20" s="121">
        <v>8</v>
      </c>
      <c r="B20" s="122" t="s">
        <v>45</v>
      </c>
      <c r="C20" s="126" t="s">
        <v>210</v>
      </c>
      <c r="D20" s="123" t="s">
        <v>211</v>
      </c>
      <c r="E20" s="127" t="s">
        <v>158</v>
      </c>
      <c r="G20" s="151"/>
      <c r="H20" s="185"/>
      <c r="I20" s="128"/>
      <c r="J20" s="129"/>
      <c r="K20" s="130"/>
      <c r="L20" s="131"/>
    </row>
    <row r="21" spans="1:12" ht="15" customHeight="1" x14ac:dyDescent="0.25">
      <c r="A21" s="151"/>
      <c r="B21" s="151"/>
      <c r="C21" s="151"/>
      <c r="D21" s="151"/>
      <c r="E21" s="151"/>
      <c r="F21" s="151"/>
      <c r="G21" s="409" t="s">
        <v>219</v>
      </c>
      <c r="H21" s="410"/>
      <c r="K21" s="130"/>
      <c r="L21" s="131"/>
    </row>
    <row r="22" spans="1:12" ht="15" customHeight="1" thickBot="1" x14ac:dyDescent="0.3">
      <c r="A22" s="121">
        <v>9</v>
      </c>
      <c r="B22" s="122" t="s">
        <v>44</v>
      </c>
      <c r="C22" s="123" t="s">
        <v>212</v>
      </c>
      <c r="D22" s="123" t="s">
        <v>213</v>
      </c>
      <c r="E22" s="123" t="s">
        <v>30</v>
      </c>
      <c r="G22" s="412" t="s">
        <v>79</v>
      </c>
      <c r="H22" s="413"/>
      <c r="K22" s="130"/>
      <c r="L22" s="131"/>
    </row>
    <row r="23" spans="1:12" x14ac:dyDescent="0.25">
      <c r="B23" s="124"/>
      <c r="E23" s="125"/>
      <c r="F23" s="123" t="s">
        <v>212</v>
      </c>
      <c r="H23" s="187"/>
      <c r="I23" s="188"/>
      <c r="J23" s="189"/>
      <c r="K23" s="190"/>
      <c r="L23" s="131"/>
    </row>
    <row r="24" spans="1:12" x14ac:dyDescent="0.25">
      <c r="A24" s="121">
        <v>10</v>
      </c>
      <c r="B24" s="122"/>
      <c r="C24" s="126"/>
      <c r="D24" s="123"/>
      <c r="E24" s="127"/>
      <c r="G24" s="128"/>
      <c r="H24" s="191"/>
      <c r="I24" s="188"/>
      <c r="J24" s="189"/>
      <c r="K24" s="190"/>
      <c r="L24" s="131"/>
    </row>
    <row r="25" spans="1:12" x14ac:dyDescent="0.25">
      <c r="B25" s="124"/>
      <c r="C25" s="101"/>
      <c r="G25" s="132" t="s">
        <v>212</v>
      </c>
      <c r="H25" s="192"/>
      <c r="I25" s="193"/>
      <c r="J25" s="189"/>
      <c r="K25" s="190"/>
      <c r="L25" s="131"/>
    </row>
    <row r="26" spans="1:12" ht="15" x14ac:dyDescent="0.25">
      <c r="A26" s="121">
        <v>11</v>
      </c>
      <c r="B26" s="178" t="s">
        <v>41</v>
      </c>
      <c r="C26" s="126" t="s">
        <v>177</v>
      </c>
      <c r="D26" s="123" t="s">
        <v>178</v>
      </c>
      <c r="E26" s="123" t="s">
        <v>144</v>
      </c>
      <c r="G26" s="201" t="s">
        <v>88</v>
      </c>
      <c r="H26" s="194"/>
      <c r="I26" s="195"/>
      <c r="J26" s="189"/>
      <c r="K26" s="190"/>
      <c r="L26" s="131"/>
    </row>
    <row r="27" spans="1:12" x14ac:dyDescent="0.25">
      <c r="B27" s="124"/>
      <c r="C27" s="101"/>
      <c r="E27" s="125"/>
      <c r="F27" s="126" t="s">
        <v>214</v>
      </c>
      <c r="G27" s="128"/>
      <c r="H27" s="194"/>
      <c r="I27" s="195"/>
      <c r="J27" s="189"/>
      <c r="K27" s="190"/>
      <c r="L27" s="131"/>
    </row>
    <row r="28" spans="1:12" x14ac:dyDescent="0.25">
      <c r="A28" s="121">
        <v>12</v>
      </c>
      <c r="B28" s="122" t="s">
        <v>50</v>
      </c>
      <c r="C28" s="126" t="s">
        <v>214</v>
      </c>
      <c r="D28" s="123" t="s">
        <v>215</v>
      </c>
      <c r="E28" s="127" t="s">
        <v>158</v>
      </c>
      <c r="F28" s="96" t="s">
        <v>84</v>
      </c>
      <c r="G28" s="136"/>
      <c r="H28" s="196"/>
      <c r="I28" s="188"/>
      <c r="J28" s="189"/>
      <c r="K28" s="190"/>
      <c r="L28" s="131"/>
    </row>
    <row r="29" spans="1:12" x14ac:dyDescent="0.25">
      <c r="B29" s="124"/>
      <c r="C29" s="101"/>
      <c r="G29" s="136"/>
      <c r="H29" s="204" t="s">
        <v>212</v>
      </c>
      <c r="I29" s="188"/>
      <c r="J29" s="189"/>
      <c r="K29" s="190"/>
      <c r="L29" s="131"/>
    </row>
    <row r="30" spans="1:12" ht="15" x14ac:dyDescent="0.25">
      <c r="A30" s="121">
        <v>13</v>
      </c>
      <c r="B30" s="122" t="s">
        <v>39</v>
      </c>
      <c r="C30" s="123" t="s">
        <v>216</v>
      </c>
      <c r="D30" s="123" t="s">
        <v>100</v>
      </c>
      <c r="E30" s="123" t="s">
        <v>26</v>
      </c>
      <c r="H30" s="201" t="s">
        <v>73</v>
      </c>
      <c r="I30" s="206"/>
      <c r="J30" s="189"/>
      <c r="K30" s="190"/>
      <c r="L30" s="131"/>
    </row>
    <row r="31" spans="1:12" x14ac:dyDescent="0.25">
      <c r="B31" s="124"/>
      <c r="E31" s="125"/>
      <c r="F31" s="176"/>
      <c r="H31" s="193"/>
      <c r="I31" s="189"/>
      <c r="J31" s="189"/>
      <c r="K31" s="190"/>
      <c r="L31" s="131"/>
    </row>
    <row r="32" spans="1:12" x14ac:dyDescent="0.25">
      <c r="A32" s="121">
        <v>14</v>
      </c>
      <c r="B32" s="122"/>
      <c r="C32" s="126"/>
      <c r="D32" s="123"/>
      <c r="E32" s="127"/>
      <c r="G32" s="177"/>
      <c r="H32" s="188"/>
      <c r="I32" s="189"/>
      <c r="J32" s="189"/>
      <c r="K32" s="190"/>
      <c r="L32" s="131"/>
    </row>
    <row r="33" spans="1:12" x14ac:dyDescent="0.25">
      <c r="B33" s="124"/>
      <c r="C33" s="101"/>
      <c r="G33" s="139" t="s">
        <v>217</v>
      </c>
      <c r="H33" s="188"/>
      <c r="I33" s="189"/>
      <c r="J33" s="189"/>
      <c r="K33" s="190"/>
      <c r="L33" s="131"/>
    </row>
    <row r="34" spans="1:12" x14ac:dyDescent="0.25">
      <c r="A34" s="121">
        <v>15</v>
      </c>
      <c r="B34" s="122"/>
      <c r="C34" s="126"/>
      <c r="D34" s="123"/>
      <c r="E34" s="123"/>
      <c r="G34" s="205" t="s">
        <v>84</v>
      </c>
      <c r="H34" s="189"/>
      <c r="I34" s="189"/>
      <c r="J34" s="189"/>
      <c r="K34" s="190"/>
      <c r="L34" s="131"/>
    </row>
    <row r="35" spans="1:12" x14ac:dyDescent="0.25">
      <c r="B35" s="124"/>
      <c r="C35" s="101"/>
      <c r="E35" s="125"/>
      <c r="F35" s="126" t="s">
        <v>217</v>
      </c>
      <c r="G35" s="182"/>
      <c r="H35" s="189"/>
      <c r="I35" s="189"/>
      <c r="J35" s="189"/>
      <c r="K35" s="190"/>
      <c r="L35" s="131"/>
    </row>
    <row r="36" spans="1:12" x14ac:dyDescent="0.25">
      <c r="A36" s="121">
        <v>16</v>
      </c>
      <c r="B36" s="122" t="s">
        <v>51</v>
      </c>
      <c r="C36" s="126" t="s">
        <v>217</v>
      </c>
      <c r="D36" s="123" t="s">
        <v>218</v>
      </c>
      <c r="E36" s="127" t="s">
        <v>26</v>
      </c>
      <c r="G36" s="151"/>
      <c r="H36" s="197"/>
      <c r="I36" s="197"/>
      <c r="J36" s="189"/>
      <c r="K36" s="190"/>
      <c r="L36" s="131"/>
    </row>
    <row r="37" spans="1:12" x14ac:dyDescent="0.25">
      <c r="B37" s="120"/>
      <c r="G37" s="136"/>
      <c r="H37" s="93"/>
      <c r="I37" s="136"/>
      <c r="J37" s="129"/>
      <c r="K37" s="130"/>
      <c r="L37" s="131"/>
    </row>
    <row r="38" spans="1:12" x14ac:dyDescent="0.25">
      <c r="B38" s="120"/>
      <c r="G38" s="136"/>
      <c r="H38" s="136"/>
      <c r="I38" s="136"/>
      <c r="J38" s="129"/>
      <c r="K38" s="130"/>
      <c r="L38" s="131"/>
    </row>
    <row r="39" spans="1:12" x14ac:dyDescent="0.25">
      <c r="B39" s="120"/>
      <c r="F39" s="93"/>
      <c r="G39" s="136"/>
      <c r="H39" s="136"/>
      <c r="I39" s="136"/>
      <c r="J39" s="129"/>
      <c r="K39" s="130"/>
      <c r="L39" s="131"/>
    </row>
    <row r="40" spans="1:12" x14ac:dyDescent="0.25">
      <c r="B40" s="120"/>
      <c r="C40" s="129"/>
      <c r="G40" s="129"/>
      <c r="H40" s="129"/>
      <c r="I40" s="129"/>
      <c r="J40" s="129"/>
      <c r="K40" s="130"/>
      <c r="L40" s="131"/>
    </row>
    <row r="41" spans="1:12" x14ac:dyDescent="0.25">
      <c r="B41" s="120"/>
      <c r="G41" s="93"/>
      <c r="H41" s="129"/>
      <c r="I41" s="129"/>
      <c r="J41" s="129"/>
      <c r="K41" s="130"/>
      <c r="L41" s="131"/>
    </row>
    <row r="42" spans="1:12" x14ac:dyDescent="0.25">
      <c r="B42" s="120"/>
      <c r="G42" s="136"/>
      <c r="H42" s="129"/>
      <c r="I42" s="129"/>
      <c r="J42" s="129"/>
      <c r="K42" s="130"/>
      <c r="L42" s="131"/>
    </row>
    <row r="43" spans="1:12" x14ac:dyDescent="0.25">
      <c r="B43" s="120"/>
      <c r="F43" s="93"/>
      <c r="H43" s="129"/>
      <c r="I43" s="129"/>
      <c r="J43" s="129"/>
      <c r="K43" s="130"/>
      <c r="L43" s="131"/>
    </row>
    <row r="44" spans="1:12" x14ac:dyDescent="0.25">
      <c r="B44" s="120"/>
    </row>
  </sheetData>
  <mergeCells count="3">
    <mergeCell ref="G4:H4"/>
    <mergeCell ref="G21:H21"/>
    <mergeCell ref="G22:H22"/>
  </mergeCells>
  <pageMargins left="0.74803149606299213" right="0.74803149606299213" top="0.98425196850393704" bottom="0.98425196850393704" header="0" footer="0"/>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3]!Jun_Show_CU">
                <anchor moveWithCells="1" sizeWithCells="1">
                  <from>
                    <xdr:col>10</xdr:col>
                    <xdr:colOff>510540</xdr:colOff>
                    <xdr:row>0</xdr:row>
                    <xdr:rowOff>7620</xdr:rowOff>
                  </from>
                  <to>
                    <xdr:col>12</xdr:col>
                    <xdr:colOff>449580</xdr:colOff>
                    <xdr:row>0</xdr:row>
                    <xdr:rowOff>167640</xdr:rowOff>
                  </to>
                </anchor>
              </controlPr>
            </control>
          </mc:Choice>
        </mc:AlternateContent>
        <mc:AlternateContent xmlns:mc="http://schemas.openxmlformats.org/markup-compatibility/2006">
          <mc:Choice Requires="x14">
            <control shapeId="11266" r:id="rId5" name="Button 2">
              <controlPr defaultSize="0" print="0" autoFill="0" autoPict="0" macro="[3]!Jun_Hide_CU">
                <anchor moveWithCells="1" sizeWithCells="1">
                  <from>
                    <xdr:col>10</xdr:col>
                    <xdr:colOff>518160</xdr:colOff>
                    <xdr:row>0</xdr:row>
                    <xdr:rowOff>175260</xdr:rowOff>
                  </from>
                  <to>
                    <xdr:col>12</xdr:col>
                    <xdr:colOff>441960</xdr:colOff>
                    <xdr:row>1</xdr:row>
                    <xdr:rowOff>60960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B2DC4-02CF-4381-94BD-E81193E2D56F}">
  <dimension ref="A1:Y37"/>
  <sheetViews>
    <sheetView zoomScale="85" workbookViewId="0">
      <selection activeCell="J23" sqref="J23"/>
    </sheetView>
  </sheetViews>
  <sheetFormatPr defaultColWidth="9.109375" defaultRowHeight="13.8" x14ac:dyDescent="0.25"/>
  <cols>
    <col min="1" max="1" width="5.88671875" style="102" customWidth="1"/>
    <col min="2" max="2" width="5.6640625" style="93" customWidth="1"/>
    <col min="3" max="3" width="15" style="93" customWidth="1"/>
    <col min="4" max="4" width="8.33203125" style="93" customWidth="1"/>
    <col min="5" max="5" width="10.88671875" style="93" customWidth="1"/>
    <col min="6" max="6" width="14.33203125" style="96" customWidth="1"/>
    <col min="7" max="7" width="13.33203125" style="120" customWidth="1"/>
    <col min="8" max="8" width="16.6640625" style="120" customWidth="1"/>
    <col min="9" max="9" width="15.88671875" style="93" customWidth="1"/>
    <col min="10" max="10" width="8.88671875" style="100" customWidth="1"/>
    <col min="11" max="20" width="9.109375" style="101"/>
    <col min="21" max="21" width="9.109375" style="150"/>
    <col min="22" max="25" width="9.109375" style="101"/>
    <col min="26" max="16384" width="9.109375" style="151"/>
  </cols>
  <sheetData>
    <row r="1" spans="1:11" ht="17.399999999999999" x14ac:dyDescent="0.25">
      <c r="A1" s="92" t="s">
        <v>31</v>
      </c>
      <c r="C1" s="94"/>
      <c r="D1" s="95" t="s">
        <v>32</v>
      </c>
      <c r="G1" s="97"/>
      <c r="H1" s="98" t="s">
        <v>33</v>
      </c>
      <c r="I1" s="99"/>
    </row>
    <row r="2" spans="1:11" ht="17.399999999999999" x14ac:dyDescent="0.3">
      <c r="B2" s="103"/>
      <c r="C2" s="104"/>
      <c r="D2" s="105" t="s">
        <v>70</v>
      </c>
      <c r="F2" s="106"/>
      <c r="G2" s="97"/>
      <c r="H2" s="107"/>
      <c r="I2" s="108"/>
    </row>
    <row r="3" spans="1:11" x14ac:dyDescent="0.25">
      <c r="A3" s="109" t="s">
        <v>35</v>
      </c>
      <c r="B3" s="109"/>
      <c r="C3" s="109"/>
      <c r="D3" s="110"/>
      <c r="E3" s="109"/>
      <c r="F3" s="110"/>
      <c r="G3" s="110"/>
      <c r="H3" s="111" t="s">
        <v>36</v>
      </c>
    </row>
    <row r="4" spans="1:11" ht="14.4" thickBot="1" x14ac:dyDescent="0.3">
      <c r="A4" s="112" t="s">
        <v>31</v>
      </c>
      <c r="B4" s="112"/>
      <c r="C4" s="113"/>
      <c r="D4" s="114"/>
      <c r="E4" s="114"/>
      <c r="F4" s="115"/>
      <c r="G4" s="116"/>
      <c r="H4" s="113" t="s">
        <v>37</v>
      </c>
    </row>
    <row r="5" spans="1:11" ht="13.2" x14ac:dyDescent="0.25">
      <c r="A5" s="117"/>
      <c r="B5" s="117"/>
      <c r="C5" s="118"/>
      <c r="D5" s="118"/>
      <c r="E5" s="118"/>
      <c r="F5" s="117"/>
      <c r="G5" s="117"/>
      <c r="H5" s="117"/>
      <c r="I5" s="118"/>
    </row>
    <row r="6" spans="1:11" ht="11.1" customHeight="1" x14ac:dyDescent="0.25">
      <c r="F6" s="119"/>
    </row>
    <row r="7" spans="1:11" ht="18" customHeight="1" x14ac:dyDescent="0.25">
      <c r="A7" s="121">
        <v>1</v>
      </c>
      <c r="B7" s="122" t="s">
        <v>38</v>
      </c>
      <c r="C7" s="123" t="s">
        <v>133</v>
      </c>
      <c r="D7" s="123" t="s">
        <v>134</v>
      </c>
      <c r="E7" s="123" t="s">
        <v>135</v>
      </c>
    </row>
    <row r="8" spans="1:11" ht="18" customHeight="1" x14ac:dyDescent="0.25">
      <c r="B8" s="124"/>
      <c r="E8" s="125"/>
      <c r="F8" s="123" t="s">
        <v>133</v>
      </c>
    </row>
    <row r="9" spans="1:11" ht="18" customHeight="1" x14ac:dyDescent="0.25">
      <c r="A9" s="121">
        <v>2</v>
      </c>
      <c r="B9" s="123" t="s">
        <v>71</v>
      </c>
      <c r="C9" s="126"/>
      <c r="D9" s="123"/>
      <c r="E9" s="127"/>
      <c r="G9" s="128"/>
      <c r="H9" s="129"/>
      <c r="I9" s="129"/>
      <c r="J9" s="130"/>
      <c r="K9" s="131"/>
    </row>
    <row r="10" spans="1:11" ht="18" customHeight="1" x14ac:dyDescent="0.25">
      <c r="B10" s="124"/>
      <c r="C10" s="101"/>
      <c r="G10" s="132" t="s">
        <v>133</v>
      </c>
      <c r="H10" s="129"/>
      <c r="I10" s="129"/>
      <c r="J10" s="130"/>
      <c r="K10" s="131"/>
    </row>
    <row r="11" spans="1:11" ht="18" customHeight="1" x14ac:dyDescent="0.25">
      <c r="A11" s="121">
        <v>3</v>
      </c>
      <c r="B11" s="123" t="s">
        <v>39</v>
      </c>
      <c r="C11" s="126" t="s">
        <v>136</v>
      </c>
      <c r="D11" s="123" t="s">
        <v>137</v>
      </c>
      <c r="E11" s="123" t="s">
        <v>138</v>
      </c>
      <c r="G11" s="133" t="s">
        <v>83</v>
      </c>
      <c r="H11" s="129"/>
      <c r="I11" s="129"/>
      <c r="J11" s="130"/>
      <c r="K11" s="131"/>
    </row>
    <row r="12" spans="1:11" ht="18" customHeight="1" x14ac:dyDescent="0.25">
      <c r="B12" s="124"/>
      <c r="C12" s="101"/>
      <c r="E12" s="125"/>
      <c r="F12" s="126" t="s">
        <v>139</v>
      </c>
      <c r="G12" s="134"/>
      <c r="H12" s="129"/>
      <c r="I12" s="129"/>
      <c r="J12" s="130"/>
      <c r="K12" s="131"/>
    </row>
    <row r="13" spans="1:11" ht="18" customHeight="1" x14ac:dyDescent="0.25">
      <c r="A13" s="121">
        <v>4</v>
      </c>
      <c r="B13" s="122" t="s">
        <v>40</v>
      </c>
      <c r="C13" s="126" t="s">
        <v>139</v>
      </c>
      <c r="D13" s="123" t="s">
        <v>140</v>
      </c>
      <c r="E13" s="127" t="s">
        <v>141</v>
      </c>
      <c r="F13" s="96" t="s">
        <v>81</v>
      </c>
      <c r="G13" s="135"/>
      <c r="H13" s="136"/>
      <c r="I13" s="129"/>
      <c r="J13" s="130"/>
      <c r="K13" s="131"/>
    </row>
    <row r="14" spans="1:11" ht="18" customHeight="1" x14ac:dyDescent="0.25">
      <c r="B14" s="124"/>
      <c r="C14" s="101"/>
      <c r="G14" s="136"/>
      <c r="H14" s="132" t="s">
        <v>133</v>
      </c>
      <c r="J14" s="130"/>
      <c r="K14" s="131"/>
    </row>
    <row r="15" spans="1:11" ht="18" customHeight="1" x14ac:dyDescent="0.25">
      <c r="A15" s="121">
        <v>5</v>
      </c>
      <c r="B15" s="122" t="s">
        <v>41</v>
      </c>
      <c r="C15" s="126" t="s">
        <v>142</v>
      </c>
      <c r="D15" s="123" t="s">
        <v>143</v>
      </c>
      <c r="E15" s="123" t="s">
        <v>144</v>
      </c>
      <c r="G15" s="136"/>
      <c r="H15" s="163" t="s">
        <v>79</v>
      </c>
      <c r="I15" s="137"/>
      <c r="J15" s="130"/>
      <c r="K15" s="131"/>
    </row>
    <row r="16" spans="1:11" ht="18" customHeight="1" x14ac:dyDescent="0.25">
      <c r="B16" s="124"/>
      <c r="C16" s="101"/>
      <c r="E16" s="125"/>
      <c r="F16" s="126" t="s">
        <v>142</v>
      </c>
      <c r="G16" s="138"/>
      <c r="H16" s="138"/>
      <c r="I16" s="128"/>
      <c r="J16" s="130"/>
      <c r="K16" s="131"/>
    </row>
    <row r="17" spans="1:11" ht="18" customHeight="1" x14ac:dyDescent="0.25">
      <c r="A17" s="121">
        <v>6</v>
      </c>
      <c r="B17" s="122" t="s">
        <v>42</v>
      </c>
      <c r="C17" s="126" t="s">
        <v>145</v>
      </c>
      <c r="D17" s="123" t="s">
        <v>146</v>
      </c>
      <c r="E17" s="127" t="s">
        <v>147</v>
      </c>
      <c r="F17" s="96" t="s">
        <v>79</v>
      </c>
      <c r="G17" s="134"/>
      <c r="H17" s="138"/>
      <c r="I17" s="128"/>
      <c r="J17" s="130"/>
      <c r="K17" s="131"/>
    </row>
    <row r="18" spans="1:11" ht="18" customHeight="1" x14ac:dyDescent="0.25">
      <c r="B18" s="124"/>
      <c r="C18" s="101"/>
      <c r="G18" s="139" t="s">
        <v>148</v>
      </c>
      <c r="H18" s="134"/>
      <c r="I18" s="128"/>
      <c r="J18" s="130"/>
      <c r="K18" s="131"/>
    </row>
    <row r="19" spans="1:11" ht="18" customHeight="1" x14ac:dyDescent="0.25">
      <c r="A19" s="121">
        <v>7</v>
      </c>
      <c r="B19" s="123" t="s">
        <v>43</v>
      </c>
      <c r="C19" s="126" t="s">
        <v>148</v>
      </c>
      <c r="D19" s="123" t="s">
        <v>149</v>
      </c>
      <c r="E19" s="123" t="s">
        <v>60</v>
      </c>
      <c r="G19" s="140" t="s">
        <v>84</v>
      </c>
      <c r="H19" s="138"/>
      <c r="I19" s="128"/>
      <c r="J19" s="130"/>
      <c r="K19" s="131"/>
    </row>
    <row r="20" spans="1:11" ht="18" customHeight="1" x14ac:dyDescent="0.25">
      <c r="B20" s="124"/>
      <c r="C20" s="101"/>
      <c r="E20" s="125"/>
      <c r="F20" s="126" t="s">
        <v>148</v>
      </c>
      <c r="G20" s="128"/>
      <c r="H20" s="138"/>
      <c r="I20" s="128"/>
      <c r="J20" s="130"/>
      <c r="K20" s="131"/>
    </row>
    <row r="21" spans="1:11" ht="18" customHeight="1" thickBot="1" x14ac:dyDescent="0.3">
      <c r="A21" s="121">
        <v>8</v>
      </c>
      <c r="B21" s="122" t="s">
        <v>44</v>
      </c>
      <c r="C21" s="126" t="s">
        <v>150</v>
      </c>
      <c r="D21" s="123" t="s">
        <v>151</v>
      </c>
      <c r="E21" s="127" t="s">
        <v>115</v>
      </c>
      <c r="F21" s="96" t="s">
        <v>73</v>
      </c>
      <c r="G21" s="129"/>
      <c r="H21" s="141"/>
      <c r="I21" s="128"/>
      <c r="J21" s="130"/>
      <c r="K21" s="131"/>
    </row>
    <row r="22" spans="1:11" ht="20.25" customHeight="1" x14ac:dyDescent="0.25">
      <c r="B22" s="124"/>
      <c r="C22" s="101"/>
      <c r="G22" s="129"/>
      <c r="H22" s="167" t="s">
        <v>221</v>
      </c>
      <c r="J22" s="130"/>
      <c r="K22" s="131"/>
    </row>
    <row r="23" spans="1:11" ht="18" customHeight="1" thickBot="1" x14ac:dyDescent="0.3">
      <c r="A23" s="121">
        <v>9</v>
      </c>
      <c r="B23" s="122" t="s">
        <v>45</v>
      </c>
      <c r="C23" s="123" t="s">
        <v>152</v>
      </c>
      <c r="D23" s="123" t="s">
        <v>153</v>
      </c>
      <c r="E23" s="123" t="s">
        <v>66</v>
      </c>
      <c r="G23" s="129"/>
      <c r="H23" s="142" t="s">
        <v>81</v>
      </c>
      <c r="J23" s="143"/>
      <c r="K23" s="144"/>
    </row>
    <row r="24" spans="1:11" ht="18" customHeight="1" x14ac:dyDescent="0.25">
      <c r="B24" s="124"/>
      <c r="E24" s="125"/>
      <c r="F24" s="123" t="s">
        <v>152</v>
      </c>
      <c r="G24" s="129"/>
      <c r="H24" s="145"/>
      <c r="I24" s="128"/>
      <c r="J24" s="130"/>
      <c r="K24" s="131"/>
    </row>
    <row r="25" spans="1:11" ht="18" customHeight="1" x14ac:dyDescent="0.25">
      <c r="A25" s="121">
        <v>10</v>
      </c>
      <c r="B25" s="123" t="s">
        <v>46</v>
      </c>
      <c r="C25" s="126" t="s">
        <v>154</v>
      </c>
      <c r="D25" s="123" t="s">
        <v>155</v>
      </c>
      <c r="E25" s="127" t="s">
        <v>30</v>
      </c>
      <c r="F25" s="146" t="s">
        <v>79</v>
      </c>
      <c r="G25" s="128"/>
      <c r="H25" s="138"/>
      <c r="I25" s="128"/>
      <c r="J25" s="130"/>
      <c r="K25" s="131"/>
    </row>
    <row r="26" spans="1:11" ht="18" customHeight="1" x14ac:dyDescent="0.25">
      <c r="B26" s="124"/>
      <c r="C26" s="101"/>
      <c r="G26" s="147" t="s">
        <v>139</v>
      </c>
      <c r="H26" s="138"/>
      <c r="I26" s="128"/>
      <c r="J26" s="130"/>
      <c r="K26" s="131"/>
    </row>
    <row r="27" spans="1:11" ht="18" customHeight="1" x14ac:dyDescent="0.25">
      <c r="A27" s="121">
        <v>11</v>
      </c>
      <c r="B27" s="123" t="s">
        <v>47</v>
      </c>
      <c r="C27" s="126" t="s">
        <v>156</v>
      </c>
      <c r="D27" s="123" t="s">
        <v>157</v>
      </c>
      <c r="E27" s="123" t="s">
        <v>158</v>
      </c>
      <c r="G27" s="133" t="s">
        <v>73</v>
      </c>
      <c r="H27" s="138"/>
      <c r="I27" s="128"/>
      <c r="J27" s="130"/>
      <c r="K27" s="131"/>
    </row>
    <row r="28" spans="1:11" ht="18" customHeight="1" x14ac:dyDescent="0.25">
      <c r="B28" s="124"/>
      <c r="C28" s="101"/>
      <c r="E28" s="125"/>
      <c r="F28" s="126" t="s">
        <v>139</v>
      </c>
      <c r="G28" s="134"/>
      <c r="H28" s="138"/>
      <c r="I28" s="128"/>
      <c r="J28" s="130"/>
      <c r="K28" s="131"/>
    </row>
    <row r="29" spans="1:11" ht="18" customHeight="1" x14ac:dyDescent="0.25">
      <c r="A29" s="121">
        <v>12</v>
      </c>
      <c r="B29" s="122" t="s">
        <v>48</v>
      </c>
      <c r="C29" s="126" t="s">
        <v>139</v>
      </c>
      <c r="D29" s="123" t="s">
        <v>149</v>
      </c>
      <c r="E29" s="127" t="s">
        <v>141</v>
      </c>
      <c r="F29" s="96" t="s">
        <v>81</v>
      </c>
      <c r="G29" s="135"/>
      <c r="H29" s="135"/>
      <c r="I29" s="128"/>
      <c r="J29" s="130"/>
      <c r="K29" s="131"/>
    </row>
    <row r="30" spans="1:11" ht="18" customHeight="1" x14ac:dyDescent="0.25">
      <c r="B30" s="124"/>
      <c r="C30" s="101"/>
      <c r="G30" s="136"/>
      <c r="H30" s="139" t="s">
        <v>139</v>
      </c>
      <c r="I30" s="148"/>
      <c r="J30" s="130"/>
      <c r="K30" s="131"/>
    </row>
    <row r="31" spans="1:11" ht="18" customHeight="1" x14ac:dyDescent="0.25">
      <c r="A31" s="121">
        <v>13</v>
      </c>
      <c r="B31" s="122" t="s">
        <v>49</v>
      </c>
      <c r="C31" s="126" t="s">
        <v>159</v>
      </c>
      <c r="D31" s="123" t="s">
        <v>160</v>
      </c>
      <c r="E31" s="123" t="s">
        <v>138</v>
      </c>
      <c r="G31" s="136"/>
      <c r="H31" s="161" t="s">
        <v>73</v>
      </c>
      <c r="I31" s="149"/>
      <c r="J31" s="130"/>
      <c r="K31" s="131"/>
    </row>
    <row r="32" spans="1:11" ht="18" customHeight="1" x14ac:dyDescent="0.25">
      <c r="B32" s="124"/>
      <c r="C32" s="101"/>
      <c r="E32" s="125"/>
      <c r="F32" s="126" t="s">
        <v>161</v>
      </c>
      <c r="G32" s="138"/>
      <c r="H32" s="129"/>
      <c r="I32" s="129"/>
      <c r="J32" s="130"/>
      <c r="K32" s="131"/>
    </row>
    <row r="33" spans="1:11" ht="18" customHeight="1" x14ac:dyDescent="0.25">
      <c r="A33" s="121">
        <v>14</v>
      </c>
      <c r="B33" s="122" t="s">
        <v>50</v>
      </c>
      <c r="C33" s="126" t="s">
        <v>161</v>
      </c>
      <c r="D33" s="123" t="s">
        <v>162</v>
      </c>
      <c r="E33" s="127" t="s">
        <v>30</v>
      </c>
      <c r="F33" s="96" t="s">
        <v>73</v>
      </c>
      <c r="G33" s="134"/>
      <c r="H33" s="129"/>
      <c r="I33" s="129"/>
      <c r="J33" s="130"/>
      <c r="K33" s="131"/>
    </row>
    <row r="34" spans="1:11" ht="18" customHeight="1" x14ac:dyDescent="0.25">
      <c r="B34" s="124"/>
      <c r="C34" s="101"/>
      <c r="G34" s="139" t="s">
        <v>163</v>
      </c>
      <c r="H34" s="128"/>
      <c r="I34" s="129"/>
      <c r="J34" s="130"/>
      <c r="K34" s="131"/>
    </row>
    <row r="35" spans="1:11" ht="18" customHeight="1" x14ac:dyDescent="0.25">
      <c r="A35" s="121">
        <v>15</v>
      </c>
      <c r="B35" s="123" t="s">
        <v>71</v>
      </c>
      <c r="C35" s="126"/>
      <c r="D35" s="123"/>
      <c r="E35" s="123"/>
      <c r="G35" s="140" t="s">
        <v>79</v>
      </c>
      <c r="H35" s="129"/>
      <c r="I35" s="129"/>
      <c r="J35" s="130"/>
      <c r="K35" s="131"/>
    </row>
    <row r="36" spans="1:11" ht="18" customHeight="1" x14ac:dyDescent="0.25">
      <c r="B36" s="124"/>
      <c r="C36" s="101"/>
      <c r="E36" s="125"/>
      <c r="F36" s="126" t="s">
        <v>163</v>
      </c>
      <c r="G36" s="128"/>
      <c r="H36" s="129"/>
      <c r="I36" s="129"/>
      <c r="J36" s="130"/>
      <c r="K36" s="131"/>
    </row>
    <row r="37" spans="1:11" ht="18" customHeight="1" x14ac:dyDescent="0.25">
      <c r="A37" s="121">
        <v>16</v>
      </c>
      <c r="B37" s="122" t="s">
        <v>51</v>
      </c>
      <c r="C37" s="126" t="s">
        <v>163</v>
      </c>
      <c r="D37" s="123" t="s">
        <v>164</v>
      </c>
      <c r="E37" s="127" t="s">
        <v>30</v>
      </c>
    </row>
  </sheetData>
  <pageMargins left="0.74803149606299213" right="0.74803149606299213" top="0.98425196850393704" bottom="0.98425196850393704" header="0" footer="0"/>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3]!Jun_Show_CU">
                <anchor moveWithCells="1" sizeWithCells="1">
                  <from>
                    <xdr:col>9</xdr:col>
                    <xdr:colOff>510540</xdr:colOff>
                    <xdr:row>0</xdr:row>
                    <xdr:rowOff>7620</xdr:rowOff>
                  </from>
                  <to>
                    <xdr:col>11</xdr:col>
                    <xdr:colOff>449580</xdr:colOff>
                    <xdr:row>0</xdr:row>
                    <xdr:rowOff>167640</xdr:rowOff>
                  </to>
                </anchor>
              </controlPr>
            </control>
          </mc:Choice>
        </mc:AlternateContent>
        <mc:AlternateContent xmlns:mc="http://schemas.openxmlformats.org/markup-compatibility/2006">
          <mc:Choice Requires="x14">
            <control shapeId="8194" r:id="rId5" name="Button 2">
              <controlPr defaultSize="0" print="0" autoFill="0" autoPict="0" macro="[3]!Jun_Hide_CU">
                <anchor moveWithCells="1" sizeWithCells="1">
                  <from>
                    <xdr:col>9</xdr:col>
                    <xdr:colOff>518160</xdr:colOff>
                    <xdr:row>0</xdr:row>
                    <xdr:rowOff>175260</xdr:rowOff>
                  </from>
                  <to>
                    <xdr:col>11</xdr:col>
                    <xdr:colOff>441960</xdr:colOff>
                    <xdr:row>1</xdr:row>
                    <xdr:rowOff>53340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1E395-B006-45AA-A94E-A2BE513A43B6}">
  <dimension ref="A1:Y37"/>
  <sheetViews>
    <sheetView zoomScale="85" workbookViewId="0">
      <selection activeCell="K21" sqref="K21"/>
    </sheetView>
  </sheetViews>
  <sheetFormatPr defaultColWidth="9.109375" defaultRowHeight="13.8" x14ac:dyDescent="0.25"/>
  <cols>
    <col min="1" max="1" width="5.88671875" style="102" customWidth="1"/>
    <col min="2" max="2" width="5.6640625" style="93" customWidth="1"/>
    <col min="3" max="3" width="14.88671875" style="93" customWidth="1"/>
    <col min="4" max="4" width="12" style="93" customWidth="1"/>
    <col min="5" max="5" width="8.88671875" style="93" customWidth="1"/>
    <col min="6" max="6" width="14.33203125" style="96" customWidth="1"/>
    <col min="7" max="7" width="13.33203125" style="120" customWidth="1"/>
    <col min="8" max="8" width="16.44140625" style="120" customWidth="1"/>
    <col min="9" max="9" width="15.88671875" style="93" customWidth="1"/>
    <col min="10" max="10" width="8.88671875" style="100" customWidth="1"/>
    <col min="11" max="20" width="9.109375" style="101"/>
    <col min="21" max="21" width="9.109375" style="150"/>
    <col min="22" max="25" width="9.109375" style="101"/>
    <col min="26" max="16384" width="9.109375" style="151"/>
  </cols>
  <sheetData>
    <row r="1" spans="1:11" ht="17.399999999999999" x14ac:dyDescent="0.25">
      <c r="A1" s="92" t="s">
        <v>31</v>
      </c>
      <c r="C1" s="94"/>
      <c r="D1" s="95" t="s">
        <v>32</v>
      </c>
      <c r="G1" s="97"/>
      <c r="H1" s="98" t="s">
        <v>33</v>
      </c>
      <c r="I1" s="99"/>
    </row>
    <row r="2" spans="1:11" ht="17.399999999999999" x14ac:dyDescent="0.3">
      <c r="B2" s="103"/>
      <c r="C2" s="104"/>
      <c r="D2" s="105" t="s">
        <v>34</v>
      </c>
      <c r="F2" s="106"/>
      <c r="G2" s="97"/>
      <c r="H2" s="107"/>
      <c r="I2" s="108"/>
    </row>
    <row r="3" spans="1:11" x14ac:dyDescent="0.25">
      <c r="A3" s="109" t="s">
        <v>35</v>
      </c>
      <c r="B3" s="109"/>
      <c r="C3" s="109"/>
      <c r="D3" s="110"/>
      <c r="E3" s="109"/>
      <c r="F3" s="110"/>
      <c r="G3" s="110"/>
      <c r="H3" s="111" t="s">
        <v>36</v>
      </c>
    </row>
    <row r="4" spans="1:11" ht="14.4" thickBot="1" x14ac:dyDescent="0.3">
      <c r="A4" s="112" t="s">
        <v>31</v>
      </c>
      <c r="B4" s="112"/>
      <c r="C4" s="113"/>
      <c r="D4" s="114"/>
      <c r="E4" s="114"/>
      <c r="F4" s="115"/>
      <c r="G4" s="116"/>
      <c r="H4" s="113" t="s">
        <v>37</v>
      </c>
    </row>
    <row r="5" spans="1:11" ht="13.2" x14ac:dyDescent="0.25">
      <c r="A5" s="117"/>
      <c r="B5" s="117"/>
      <c r="C5" s="118"/>
      <c r="D5" s="118"/>
      <c r="E5" s="118"/>
      <c r="F5" s="117"/>
      <c r="G5" s="117"/>
      <c r="H5" s="117"/>
      <c r="I5" s="118"/>
    </row>
    <row r="6" spans="1:11" ht="11.1" customHeight="1" x14ac:dyDescent="0.25">
      <c r="F6" s="119"/>
    </row>
    <row r="7" spans="1:11" ht="18" customHeight="1" x14ac:dyDescent="0.25">
      <c r="A7" s="121">
        <v>1</v>
      </c>
      <c r="B7" s="122" t="s">
        <v>38</v>
      </c>
      <c r="C7" s="123" t="s">
        <v>95</v>
      </c>
      <c r="D7" s="123" t="s">
        <v>96</v>
      </c>
      <c r="E7" s="123" t="s">
        <v>114</v>
      </c>
    </row>
    <row r="8" spans="1:11" ht="18" customHeight="1" x14ac:dyDescent="0.25">
      <c r="B8" s="124"/>
      <c r="E8" s="125"/>
      <c r="F8" s="123" t="s">
        <v>95</v>
      </c>
    </row>
    <row r="9" spans="1:11" ht="18" customHeight="1" x14ac:dyDescent="0.25">
      <c r="A9" s="121">
        <v>2</v>
      </c>
      <c r="B9" s="122" t="s">
        <v>53</v>
      </c>
      <c r="C9" s="126" t="s">
        <v>97</v>
      </c>
      <c r="D9" s="123" t="s">
        <v>98</v>
      </c>
      <c r="E9" s="127" t="s">
        <v>115</v>
      </c>
      <c r="F9" s="96" t="s">
        <v>72</v>
      </c>
      <c r="G9" s="128"/>
      <c r="H9" s="129"/>
      <c r="I9" s="129"/>
      <c r="J9" s="130"/>
      <c r="K9" s="131"/>
    </row>
    <row r="10" spans="1:11" ht="18" customHeight="1" x14ac:dyDescent="0.25">
      <c r="B10" s="124"/>
      <c r="C10" s="101"/>
      <c r="G10" s="132" t="s">
        <v>95</v>
      </c>
      <c r="H10" s="129"/>
      <c r="I10" s="129"/>
      <c r="J10" s="130"/>
      <c r="K10" s="131"/>
    </row>
    <row r="11" spans="1:11" ht="18" customHeight="1" x14ac:dyDescent="0.25">
      <c r="A11" s="121">
        <v>3</v>
      </c>
      <c r="B11" s="123" t="s">
        <v>39</v>
      </c>
      <c r="C11" s="126" t="s">
        <v>99</v>
      </c>
      <c r="D11" s="123" t="s">
        <v>100</v>
      </c>
      <c r="E11" s="123" t="s">
        <v>116</v>
      </c>
      <c r="G11" s="133" t="s">
        <v>85</v>
      </c>
      <c r="H11" s="129"/>
      <c r="I11" s="129"/>
      <c r="J11" s="130"/>
      <c r="K11" s="131"/>
    </row>
    <row r="12" spans="1:11" ht="18" customHeight="1" x14ac:dyDescent="0.25">
      <c r="B12" s="124"/>
      <c r="C12" s="101"/>
      <c r="E12" s="125"/>
      <c r="F12" s="126" t="s">
        <v>101</v>
      </c>
      <c r="G12" s="134"/>
      <c r="H12" s="129"/>
      <c r="I12" s="129"/>
      <c r="J12" s="130"/>
      <c r="K12" s="131"/>
    </row>
    <row r="13" spans="1:11" ht="18" customHeight="1" x14ac:dyDescent="0.25">
      <c r="A13" s="121">
        <v>4</v>
      </c>
      <c r="B13" s="122" t="s">
        <v>40</v>
      </c>
      <c r="C13" s="126" t="s">
        <v>101</v>
      </c>
      <c r="D13" s="123" t="s">
        <v>102</v>
      </c>
      <c r="E13" s="127" t="s">
        <v>117</v>
      </c>
      <c r="F13" s="96" t="s">
        <v>130</v>
      </c>
      <c r="G13" s="135"/>
      <c r="H13" s="136"/>
      <c r="I13" s="129"/>
      <c r="J13" s="130"/>
      <c r="K13" s="131"/>
    </row>
    <row r="14" spans="1:11" ht="18" customHeight="1" x14ac:dyDescent="0.25">
      <c r="B14" s="124"/>
      <c r="C14" s="101"/>
      <c r="G14" s="136"/>
      <c r="H14" s="132" t="s">
        <v>95</v>
      </c>
      <c r="J14" s="130"/>
      <c r="K14" s="131"/>
    </row>
    <row r="15" spans="1:11" ht="18" customHeight="1" x14ac:dyDescent="0.25">
      <c r="A15" s="121">
        <v>5</v>
      </c>
      <c r="B15" s="122" t="s">
        <v>41</v>
      </c>
      <c r="C15" s="126" t="s">
        <v>101</v>
      </c>
      <c r="D15" s="123" t="s">
        <v>103</v>
      </c>
      <c r="E15" s="123" t="s">
        <v>117</v>
      </c>
      <c r="F15" s="162"/>
      <c r="G15" s="136"/>
      <c r="H15" s="163" t="s">
        <v>81</v>
      </c>
      <c r="I15" s="137"/>
      <c r="J15" s="130"/>
      <c r="K15" s="131"/>
    </row>
    <row r="16" spans="1:11" ht="18" customHeight="1" x14ac:dyDescent="0.25">
      <c r="B16" s="124"/>
      <c r="C16" s="101"/>
      <c r="E16" s="125"/>
      <c r="F16" s="126" t="s">
        <v>101</v>
      </c>
      <c r="G16" s="138"/>
      <c r="H16" s="138"/>
      <c r="I16" s="128"/>
      <c r="J16" s="130"/>
      <c r="K16" s="131"/>
    </row>
    <row r="17" spans="1:11" ht="18" customHeight="1" x14ac:dyDescent="0.25">
      <c r="A17" s="121">
        <v>6</v>
      </c>
      <c r="B17" s="122" t="s">
        <v>42</v>
      </c>
      <c r="C17" s="126" t="s">
        <v>104</v>
      </c>
      <c r="D17" s="123" t="s">
        <v>105</v>
      </c>
      <c r="E17" s="127" t="s">
        <v>115</v>
      </c>
      <c r="F17" s="96" t="s">
        <v>83</v>
      </c>
      <c r="G17" s="134"/>
      <c r="H17" s="138"/>
      <c r="I17" s="128"/>
      <c r="J17" s="130"/>
      <c r="K17" s="131"/>
    </row>
    <row r="18" spans="1:11" ht="18" customHeight="1" x14ac:dyDescent="0.25">
      <c r="B18" s="124"/>
      <c r="C18" s="101"/>
      <c r="G18" s="139" t="s">
        <v>108</v>
      </c>
      <c r="H18" s="134"/>
      <c r="I18" s="128"/>
      <c r="J18" s="130"/>
      <c r="K18" s="131"/>
    </row>
    <row r="19" spans="1:11" ht="18" customHeight="1" x14ac:dyDescent="0.25">
      <c r="A19" s="121">
        <v>7</v>
      </c>
      <c r="B19" s="123" t="s">
        <v>43</v>
      </c>
      <c r="C19" s="126" t="s">
        <v>106</v>
      </c>
      <c r="D19" s="123" t="s">
        <v>107</v>
      </c>
      <c r="E19" s="123" t="s">
        <v>118</v>
      </c>
      <c r="G19" s="140" t="s">
        <v>73</v>
      </c>
      <c r="H19" s="138"/>
      <c r="I19" s="128"/>
      <c r="J19" s="130"/>
      <c r="K19" s="131"/>
    </row>
    <row r="20" spans="1:11" ht="18" customHeight="1" x14ac:dyDescent="0.25">
      <c r="B20" s="124"/>
      <c r="C20" s="101"/>
      <c r="E20" s="125"/>
      <c r="F20" s="126" t="s">
        <v>108</v>
      </c>
      <c r="G20" s="128"/>
      <c r="H20" s="138"/>
      <c r="I20" s="128"/>
      <c r="J20" s="130"/>
      <c r="K20" s="131"/>
    </row>
    <row r="21" spans="1:11" ht="18" customHeight="1" thickBot="1" x14ac:dyDescent="0.3">
      <c r="A21" s="121">
        <v>8</v>
      </c>
      <c r="B21" s="122" t="s">
        <v>44</v>
      </c>
      <c r="C21" s="126" t="s">
        <v>108</v>
      </c>
      <c r="D21" s="123" t="s">
        <v>109</v>
      </c>
      <c r="E21" s="127" t="s">
        <v>30</v>
      </c>
      <c r="F21" s="96" t="s">
        <v>72</v>
      </c>
      <c r="G21" s="129"/>
      <c r="H21" s="141"/>
      <c r="I21" s="128"/>
      <c r="J21" s="130"/>
      <c r="K21" s="131"/>
    </row>
    <row r="22" spans="1:11" ht="24" customHeight="1" x14ac:dyDescent="0.3">
      <c r="B22" s="124"/>
      <c r="C22" s="101"/>
      <c r="G22" s="129"/>
      <c r="H22" s="207" t="s">
        <v>220</v>
      </c>
      <c r="J22" s="130"/>
      <c r="K22" s="131"/>
    </row>
    <row r="23" spans="1:11" ht="18" customHeight="1" thickBot="1" x14ac:dyDescent="0.3">
      <c r="A23" s="121">
        <v>9</v>
      </c>
      <c r="B23" s="122" t="s">
        <v>45</v>
      </c>
      <c r="C23" s="123" t="s">
        <v>110</v>
      </c>
      <c r="D23" s="123" t="s">
        <v>111</v>
      </c>
      <c r="E23" s="123" t="s">
        <v>115</v>
      </c>
      <c r="F23" s="162"/>
      <c r="G23" s="129"/>
      <c r="H23" s="142" t="s">
        <v>79</v>
      </c>
      <c r="J23" s="143"/>
      <c r="K23" s="144"/>
    </row>
    <row r="24" spans="1:11" ht="18" customHeight="1" x14ac:dyDescent="0.25">
      <c r="B24" s="124"/>
      <c r="E24" s="125"/>
      <c r="F24" s="126" t="s">
        <v>112</v>
      </c>
      <c r="G24" s="129"/>
      <c r="H24" s="145"/>
      <c r="I24" s="128"/>
      <c r="J24" s="130"/>
      <c r="K24" s="131"/>
    </row>
    <row r="25" spans="1:11" ht="18" customHeight="1" x14ac:dyDescent="0.25">
      <c r="A25" s="121">
        <v>10</v>
      </c>
      <c r="B25" s="122" t="s">
        <v>46</v>
      </c>
      <c r="C25" s="126" t="s">
        <v>112</v>
      </c>
      <c r="D25" s="123" t="s">
        <v>113</v>
      </c>
      <c r="E25" s="127" t="s">
        <v>119</v>
      </c>
      <c r="F25" s="146" t="s">
        <v>90</v>
      </c>
      <c r="G25" s="128"/>
      <c r="H25" s="138"/>
      <c r="I25" s="128"/>
      <c r="J25" s="130"/>
      <c r="K25" s="131"/>
    </row>
    <row r="26" spans="1:11" ht="18" customHeight="1" x14ac:dyDescent="0.25">
      <c r="B26" s="124"/>
      <c r="C26" s="101"/>
      <c r="G26" s="147" t="s">
        <v>112</v>
      </c>
      <c r="H26" s="138"/>
      <c r="I26" s="128"/>
      <c r="J26" s="130"/>
      <c r="K26" s="131"/>
    </row>
    <row r="27" spans="1:11" ht="18" customHeight="1" x14ac:dyDescent="0.25">
      <c r="A27" s="121">
        <v>11</v>
      </c>
      <c r="B27" s="123" t="s">
        <v>47</v>
      </c>
      <c r="C27" s="126" t="s">
        <v>120</v>
      </c>
      <c r="D27" s="123" t="s">
        <v>121</v>
      </c>
      <c r="E27" s="123" t="s">
        <v>26</v>
      </c>
      <c r="G27" s="133" t="s">
        <v>72</v>
      </c>
      <c r="H27" s="138"/>
      <c r="I27" s="128"/>
      <c r="J27" s="130"/>
      <c r="K27" s="131"/>
    </row>
    <row r="28" spans="1:11" ht="18" customHeight="1" x14ac:dyDescent="0.25">
      <c r="B28" s="124"/>
      <c r="C28" s="101"/>
      <c r="E28" s="125"/>
      <c r="F28" s="126" t="s">
        <v>120</v>
      </c>
      <c r="G28" s="134"/>
      <c r="H28" s="138"/>
      <c r="I28" s="128"/>
      <c r="J28" s="130"/>
      <c r="K28" s="131"/>
    </row>
    <row r="29" spans="1:11" ht="18" customHeight="1" x14ac:dyDescent="0.25">
      <c r="A29" s="121">
        <v>12</v>
      </c>
      <c r="B29" s="122" t="s">
        <v>48</v>
      </c>
      <c r="C29" s="126" t="s">
        <v>122</v>
      </c>
      <c r="D29" s="123" t="s">
        <v>123</v>
      </c>
      <c r="E29" s="127" t="s">
        <v>30</v>
      </c>
      <c r="F29" s="96" t="s">
        <v>73</v>
      </c>
      <c r="G29" s="135"/>
      <c r="H29" s="135"/>
      <c r="I29" s="128"/>
      <c r="J29" s="130"/>
      <c r="K29" s="131"/>
    </row>
    <row r="30" spans="1:11" ht="18" customHeight="1" x14ac:dyDescent="0.25">
      <c r="B30" s="124"/>
      <c r="C30" s="101"/>
      <c r="G30" s="136"/>
      <c r="H30" s="139" t="s">
        <v>126</v>
      </c>
      <c r="I30" s="148"/>
      <c r="J30" s="130"/>
      <c r="K30" s="131"/>
    </row>
    <row r="31" spans="1:11" ht="18" customHeight="1" x14ac:dyDescent="0.25">
      <c r="A31" s="121">
        <v>13</v>
      </c>
      <c r="B31" s="122" t="s">
        <v>49</v>
      </c>
      <c r="C31" s="126" t="s">
        <v>124</v>
      </c>
      <c r="D31" s="123" t="s">
        <v>100</v>
      </c>
      <c r="E31" s="123" t="s">
        <v>125</v>
      </c>
      <c r="G31" s="136"/>
      <c r="H31" s="161" t="s">
        <v>81</v>
      </c>
      <c r="I31" s="149"/>
      <c r="J31" s="130"/>
      <c r="K31" s="131"/>
    </row>
    <row r="32" spans="1:11" ht="18" customHeight="1" x14ac:dyDescent="0.25">
      <c r="B32" s="124"/>
      <c r="C32" s="101"/>
      <c r="E32" s="125"/>
      <c r="F32" s="126" t="s">
        <v>126</v>
      </c>
      <c r="G32" s="138"/>
      <c r="H32" s="129"/>
      <c r="I32" s="129"/>
      <c r="J32" s="130"/>
      <c r="K32" s="131"/>
    </row>
    <row r="33" spans="1:11" ht="18" customHeight="1" x14ac:dyDescent="0.25">
      <c r="A33" s="121">
        <v>14</v>
      </c>
      <c r="B33" s="122" t="s">
        <v>50</v>
      </c>
      <c r="C33" s="126" t="s">
        <v>126</v>
      </c>
      <c r="D33" s="123" t="s">
        <v>127</v>
      </c>
      <c r="E33" s="127" t="s">
        <v>30</v>
      </c>
      <c r="F33" s="96" t="s">
        <v>73</v>
      </c>
      <c r="G33" s="134"/>
      <c r="H33" s="129"/>
      <c r="I33" s="129"/>
      <c r="J33" s="130"/>
      <c r="K33" s="131"/>
    </row>
    <row r="34" spans="1:11" ht="18" customHeight="1" x14ac:dyDescent="0.25">
      <c r="B34" s="124"/>
      <c r="C34" s="101"/>
      <c r="G34" s="139" t="s">
        <v>126</v>
      </c>
      <c r="H34" s="128"/>
      <c r="I34" s="129"/>
      <c r="J34" s="130"/>
      <c r="K34" s="131"/>
    </row>
    <row r="35" spans="1:11" ht="18" customHeight="1" x14ac:dyDescent="0.25">
      <c r="A35" s="121">
        <v>15</v>
      </c>
      <c r="B35" s="123" t="s">
        <v>54</v>
      </c>
      <c r="C35" s="126" t="s">
        <v>128</v>
      </c>
      <c r="D35" s="123" t="s">
        <v>96</v>
      </c>
      <c r="E35" s="123" t="s">
        <v>26</v>
      </c>
      <c r="G35" s="140" t="s">
        <v>88</v>
      </c>
      <c r="H35" s="129"/>
      <c r="I35" s="129"/>
      <c r="J35" s="130"/>
      <c r="K35" s="131"/>
    </row>
    <row r="36" spans="1:11" ht="18" customHeight="1" x14ac:dyDescent="0.25">
      <c r="B36" s="124"/>
      <c r="C36" s="101"/>
      <c r="E36" s="125"/>
      <c r="F36" s="126" t="s">
        <v>126</v>
      </c>
      <c r="G36" s="128"/>
      <c r="H36" s="129"/>
      <c r="I36" s="129"/>
      <c r="J36" s="130"/>
      <c r="K36" s="131"/>
    </row>
    <row r="37" spans="1:11" ht="18" customHeight="1" x14ac:dyDescent="0.25">
      <c r="A37" s="121">
        <v>16</v>
      </c>
      <c r="B37" s="122" t="s">
        <v>51</v>
      </c>
      <c r="C37" s="126" t="s">
        <v>126</v>
      </c>
      <c r="D37" s="123" t="s">
        <v>129</v>
      </c>
      <c r="E37" s="127" t="s">
        <v>30</v>
      </c>
      <c r="F37" s="96" t="s">
        <v>93</v>
      </c>
    </row>
  </sheetData>
  <pageMargins left="0.74803149606299213" right="0.74803149606299213" top="0.98425196850393704" bottom="0.98425196850393704" header="0" footer="0"/>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3]!Jun_Show_CU">
                <anchor moveWithCells="1" sizeWithCells="1">
                  <from>
                    <xdr:col>9</xdr:col>
                    <xdr:colOff>510540</xdr:colOff>
                    <xdr:row>0</xdr:row>
                    <xdr:rowOff>7620</xdr:rowOff>
                  </from>
                  <to>
                    <xdr:col>11</xdr:col>
                    <xdr:colOff>449580</xdr:colOff>
                    <xdr:row>0</xdr:row>
                    <xdr:rowOff>167640</xdr:rowOff>
                  </to>
                </anchor>
              </controlPr>
            </control>
          </mc:Choice>
        </mc:AlternateContent>
        <mc:AlternateContent xmlns:mc="http://schemas.openxmlformats.org/markup-compatibility/2006">
          <mc:Choice Requires="x14">
            <control shapeId="4098" r:id="rId5" name="Button 2">
              <controlPr defaultSize="0" print="0" autoFill="0" autoPict="0" macro="[3]!Jun_Hide_CU">
                <anchor moveWithCells="1" sizeWithCells="1">
                  <from>
                    <xdr:col>9</xdr:col>
                    <xdr:colOff>518160</xdr:colOff>
                    <xdr:row>0</xdr:row>
                    <xdr:rowOff>175260</xdr:rowOff>
                  </from>
                  <to>
                    <xdr:col>11</xdr:col>
                    <xdr:colOff>441960</xdr:colOff>
                    <xdr:row>1</xdr:row>
                    <xdr:rowOff>53340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329B-A221-433E-AF95-2ECDCD468047}">
  <sheetPr codeName="List20"/>
  <dimension ref="A1:IU213"/>
  <sheetViews>
    <sheetView showGridLines="0" showZeros="0" topLeftCell="A22" zoomScale="50" zoomScaleNormal="50" workbookViewId="0">
      <selection activeCell="F11" sqref="F11"/>
    </sheetView>
  </sheetViews>
  <sheetFormatPr defaultColWidth="15.33203125" defaultRowHeight="21" x14ac:dyDescent="0.4"/>
  <cols>
    <col min="1" max="1" width="7.5546875" style="80" customWidth="1"/>
    <col min="2" max="2" width="5.5546875" style="80" customWidth="1"/>
    <col min="3" max="3" width="13.6640625" style="80" customWidth="1"/>
    <col min="4" max="4" width="47.5546875" style="80" customWidth="1"/>
    <col min="5" max="5" width="24.88671875" style="80" customWidth="1"/>
    <col min="6" max="6" width="19.33203125" style="80" customWidth="1"/>
    <col min="7" max="10" width="18.5546875" style="80" customWidth="1"/>
    <col min="11" max="11" width="14.33203125" style="80" customWidth="1"/>
    <col min="12" max="12" width="16" style="80" customWidth="1"/>
    <col min="13" max="13" width="5" style="81" customWidth="1"/>
    <col min="14" max="14" width="14.44140625" style="5" hidden="1" customWidth="1"/>
    <col min="15" max="15" width="10.88671875" style="5" hidden="1" customWidth="1"/>
    <col min="16" max="16" width="24.44140625" style="5" hidden="1" customWidth="1"/>
    <col min="17" max="17" width="20.5546875" style="5" hidden="1" customWidth="1"/>
    <col min="18" max="23" width="14.5546875" style="5" hidden="1" customWidth="1"/>
    <col min="24" max="24" width="10.88671875" style="5" hidden="1" customWidth="1"/>
    <col min="25" max="25" width="24.6640625" style="5" hidden="1" customWidth="1"/>
    <col min="26" max="26" width="20.44140625" style="5" hidden="1" customWidth="1"/>
    <col min="27" max="30" width="15.33203125" style="5" hidden="1" customWidth="1"/>
    <col min="31" max="32" width="15" style="5" hidden="1" customWidth="1"/>
    <col min="33" max="34" width="15.33203125" style="5" hidden="1" customWidth="1"/>
    <col min="35" max="204" width="15.33203125" style="5" customWidth="1"/>
    <col min="205" max="205" width="3.109375" style="5" customWidth="1"/>
    <col min="206" max="16384" width="15.33203125" style="5"/>
  </cols>
  <sheetData>
    <row r="1" spans="1:255" ht="45.75" customHeight="1" x14ac:dyDescent="0.75">
      <c r="A1" s="1"/>
      <c r="B1" s="1"/>
      <c r="C1" s="1"/>
      <c r="D1" s="1"/>
      <c r="E1" s="1"/>
      <c r="F1" s="1"/>
      <c r="G1" s="1"/>
      <c r="H1" s="427" t="s">
        <v>0</v>
      </c>
      <c r="I1" s="427"/>
      <c r="J1" s="427"/>
      <c r="K1" s="427"/>
      <c r="L1" s="427"/>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ht="50.1" customHeight="1" x14ac:dyDescent="0.75">
      <c r="A2" s="1"/>
      <c r="B2" s="1"/>
      <c r="C2" s="1"/>
      <c r="D2" s="1"/>
      <c r="E2" s="1"/>
      <c r="F2" s="1"/>
      <c r="G2" s="1"/>
      <c r="H2" s="428"/>
      <c r="I2" s="7" t="s">
        <v>1</v>
      </c>
      <c r="J2" s="7"/>
      <c r="K2" s="8"/>
      <c r="L2" s="9"/>
      <c r="N2" s="3"/>
      <c r="O2" s="10" t="str">
        <f>'[4]vnos podatkov'!$A$6</f>
        <v>OP 8-11 - MINI TENIS</v>
      </c>
      <c r="P2" s="11"/>
      <c r="Q2" s="11"/>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row>
    <row r="3" spans="1:255" ht="50.1" customHeight="1" x14ac:dyDescent="0.55000000000000004">
      <c r="A3" s="1"/>
      <c r="B3" s="1"/>
      <c r="C3" s="1"/>
      <c r="D3" s="1"/>
      <c r="E3" s="1"/>
      <c r="F3" s="1"/>
      <c r="G3" s="1"/>
      <c r="H3" s="428"/>
      <c r="I3" s="12" t="s">
        <v>2</v>
      </c>
      <c r="J3" s="12"/>
      <c r="K3" s="13">
        <f>'[4]vnos podatkov'!$A$8</f>
        <v>0</v>
      </c>
      <c r="L3" s="152"/>
      <c r="N3" s="3"/>
      <c r="O3" s="14">
        <f>'[4]vnos podatkov'!$A$8</f>
        <v>0</v>
      </c>
      <c r="P3" s="14">
        <f>'[4]vnos podatkov'!$B$8</f>
        <v>0</v>
      </c>
      <c r="Q3" s="14">
        <f>'[4]vnos podatkov'!$A$10</f>
        <v>46095</v>
      </c>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row>
    <row r="4" spans="1:255" ht="50.1" customHeight="1" x14ac:dyDescent="0.75">
      <c r="A4" s="1"/>
      <c r="B4" s="1"/>
      <c r="C4" s="429" t="s">
        <v>3</v>
      </c>
      <c r="D4" s="429"/>
      <c r="E4" s="430" t="s">
        <v>4</v>
      </c>
      <c r="F4" s="430">
        <f>'[4]vnos podatkov'!$C$10</f>
        <v>0</v>
      </c>
      <c r="G4" s="431">
        <f>'[4]vnos podatkov'!$C$10</f>
        <v>0</v>
      </c>
      <c r="H4" s="431">
        <f>'[4]vnos podatkov'!$C$10</f>
        <v>0</v>
      </c>
      <c r="I4" s="17" t="s">
        <v>5</v>
      </c>
      <c r="J4" s="18"/>
      <c r="K4" s="18"/>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row>
    <row r="5" spans="1:255" ht="50.1" customHeight="1" x14ac:dyDescent="0.75">
      <c r="A5" s="1"/>
      <c r="B5" s="1"/>
      <c r="C5" s="429" t="s">
        <v>6</v>
      </c>
      <c r="D5" s="429"/>
      <c r="E5" s="430" t="str">
        <f>'[4]vnos podatkov'!$A$6</f>
        <v>OP 8-11 - MINI TENIS</v>
      </c>
      <c r="F5" s="430"/>
      <c r="G5" s="431"/>
      <c r="H5" s="431"/>
      <c r="I5" s="432" t="s">
        <v>58</v>
      </c>
      <c r="J5" s="432"/>
      <c r="K5" s="21"/>
      <c r="L5" s="15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row>
    <row r="6" spans="1:255" ht="50.1" customHeight="1" thickBot="1" x14ac:dyDescent="0.8">
      <c r="A6" s="1"/>
      <c r="B6" s="1"/>
      <c r="C6" s="15"/>
      <c r="D6" s="15"/>
      <c r="E6" s="16"/>
      <c r="F6" s="16"/>
      <c r="G6" s="16"/>
      <c r="H6" s="16"/>
      <c r="I6" s="17"/>
      <c r="J6" s="17"/>
      <c r="K6" s="21"/>
      <c r="L6" s="9"/>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row>
    <row r="7" spans="1:255" s="28" customFormat="1" ht="67.5" customHeight="1" thickBot="1" x14ac:dyDescent="0.85">
      <c r="A7" s="1"/>
      <c r="B7" s="416" t="s">
        <v>171</v>
      </c>
      <c r="C7" s="417"/>
      <c r="D7" s="418"/>
      <c r="E7" s="24"/>
      <c r="F7" s="25"/>
      <c r="G7" s="419"/>
      <c r="H7" s="419"/>
      <c r="I7" s="419"/>
      <c r="J7" s="419"/>
      <c r="K7" s="420" t="s">
        <v>9</v>
      </c>
      <c r="L7" s="420" t="s">
        <v>10</v>
      </c>
      <c r="M7" s="81"/>
      <c r="N7" s="27"/>
      <c r="O7" s="424" t="s">
        <v>11</v>
      </c>
      <c r="P7" s="425"/>
      <c r="Q7" s="425"/>
      <c r="R7" s="425"/>
      <c r="S7" s="426"/>
      <c r="T7" s="154"/>
      <c r="U7" s="154"/>
      <c r="V7" s="154"/>
      <c r="W7" s="154"/>
      <c r="X7" s="154"/>
      <c r="Y7" s="154"/>
      <c r="Z7" s="154"/>
      <c r="AA7" s="154"/>
      <c r="AB7" s="154"/>
      <c r="AC7" s="154"/>
      <c r="AD7" s="154"/>
      <c r="AE7" s="154"/>
      <c r="AF7" s="154"/>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S7" s="27"/>
      <c r="IT7" s="27"/>
      <c r="IU7" s="27"/>
    </row>
    <row r="8" spans="1:255" s="34" customFormat="1" ht="40.5" customHeight="1" x14ac:dyDescent="0.55000000000000004">
      <c r="A8" s="1"/>
      <c r="B8" s="1"/>
      <c r="C8" s="29" t="s">
        <v>12</v>
      </c>
      <c r="D8" s="29" t="s">
        <v>13</v>
      </c>
      <c r="E8" s="29" t="s">
        <v>14</v>
      </c>
      <c r="F8" s="29" t="s">
        <v>15</v>
      </c>
      <c r="G8" s="419"/>
      <c r="H8" s="419"/>
      <c r="I8" s="419"/>
      <c r="J8" s="419"/>
      <c r="K8" s="420"/>
      <c r="L8" s="420"/>
      <c r="M8" s="81"/>
      <c r="N8" s="30"/>
      <c r="O8" s="31" t="s">
        <v>12</v>
      </c>
      <c r="P8" s="31" t="s">
        <v>13</v>
      </c>
      <c r="Q8" s="31" t="s">
        <v>14</v>
      </c>
      <c r="R8" s="31" t="s">
        <v>15</v>
      </c>
      <c r="S8" s="32"/>
      <c r="T8" s="32"/>
      <c r="U8" s="32"/>
      <c r="V8" s="32"/>
      <c r="W8" s="155"/>
      <c r="X8" s="31" t="s">
        <v>12</v>
      </c>
      <c r="Y8" s="31" t="s">
        <v>13</v>
      </c>
      <c r="Z8" s="31" t="s">
        <v>14</v>
      </c>
      <c r="AA8" s="31" t="s">
        <v>15</v>
      </c>
      <c r="AB8" s="155"/>
      <c r="AC8" s="155"/>
      <c r="AD8" s="155"/>
      <c r="AE8" s="155"/>
      <c r="AF8" s="33" t="s">
        <v>16</v>
      </c>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row>
    <row r="9" spans="1:255" ht="69" customHeight="1" x14ac:dyDescent="0.5">
      <c r="A9" s="35">
        <v>1</v>
      </c>
      <c r="B9" s="36">
        <v>1</v>
      </c>
      <c r="C9" s="37" t="str">
        <f>UPPER(IF($A9="","",VLOOKUP($A9,'[4]ž round robin žrebna lista'!$A$7:$R$128,2)))</f>
        <v/>
      </c>
      <c r="D9" s="38" t="str">
        <f>UPPER(IF($A9="","",VLOOKUP($A9,'[4]ž round robin žrebna lista'!$A$7:$R$128,3)))</f>
        <v>VRBETIĆ</v>
      </c>
      <c r="E9" s="38" t="str">
        <f>PROPER(IF($A9="","",VLOOKUP($A9,'[4]ž round robin žrebna lista'!$A$7:$R$128,4)))</f>
        <v>Eva</v>
      </c>
      <c r="F9" s="39" t="str">
        <f>UPPER(IF($A9="","",VLOOKUP($A9,'[4]ž round robin žrebna lista'!$A$7:$R$128,5)))</f>
        <v>KOČEV</v>
      </c>
      <c r="G9" s="40"/>
      <c r="H9" s="41" t="s">
        <v>84</v>
      </c>
      <c r="I9" s="41" t="s">
        <v>93</v>
      </c>
      <c r="J9" s="41" t="s">
        <v>85</v>
      </c>
      <c r="K9" s="42">
        <v>3</v>
      </c>
      <c r="L9" s="42">
        <v>1</v>
      </c>
      <c r="M9" s="81">
        <f>IF($A9="","",VLOOKUP($A9,'[4]ž round robin žrebna lista'!$A$7:$R$128,14))</f>
        <v>0</v>
      </c>
      <c r="N9" s="4">
        <v>1</v>
      </c>
      <c r="O9" s="44" t="str">
        <f>UPPER(IF($A9="","",VLOOKUP($A9,'[4]ž round robin žrebna lista'!$A$7:$R$128,2)))</f>
        <v/>
      </c>
      <c r="P9" s="44" t="str">
        <f>UPPER(IF($A9="","",VLOOKUP($A9,'[4]ž round robin žrebna lista'!$A$7:$R$128,3)))</f>
        <v>VRBETIĆ</v>
      </c>
      <c r="Q9" s="44" t="str">
        <f>PROPER(IF($A9="","",VLOOKUP($A9,'[4]ž round robin žrebna lista'!$A$7:$R$128,4)))</f>
        <v>Eva</v>
      </c>
      <c r="R9" s="44" t="str">
        <f>UPPER(IF($A9="","",VLOOKUP($A9,'[4]ž round robin žrebna lista'!$A$7:$R$128,5)))</f>
        <v>KOČEV</v>
      </c>
      <c r="S9" s="156"/>
      <c r="T9" s="46"/>
      <c r="U9" s="46"/>
      <c r="V9" s="46"/>
      <c r="W9" s="4">
        <v>1</v>
      </c>
      <c r="X9" s="44" t="str">
        <f>UPPER(IF($A9="","",VLOOKUP($A9,'[4]ž round robin žrebna lista'!$A$7:$R$128,2)))</f>
        <v/>
      </c>
      <c r="Y9" s="44" t="str">
        <f>UPPER(IF($A9="","",VLOOKUP($A9,'[4]ž round robin žrebna lista'!$A$7:$R$128,3)))</f>
        <v>VRBETIĆ</v>
      </c>
      <c r="Z9" s="44" t="str">
        <f>PROPER(IF($A9="","",VLOOKUP($A9,'[4]ž round robin žrebna lista'!$A$7:$R$128,4)))</f>
        <v>Eva</v>
      </c>
      <c r="AA9" s="44" t="str">
        <f>UPPER(IF($A9="","",VLOOKUP($A9,'[4]ž round robin žrebna lista'!$A$7:$R$128,5)))</f>
        <v>KOČEV</v>
      </c>
      <c r="AB9" s="45"/>
      <c r="AC9" s="46" t="str">
        <f>IF(T9="","",IF(T9="1bb","1bb",IF(T9="2bb","2bb",IF(T9=1,$M10,0))))</f>
        <v/>
      </c>
      <c r="AD9" s="46" t="str">
        <f>IF(U9="","",IF(U9="1bb","1bb",IF(U9="3bb","3bb",IF(U9=1,$M11,0))))</f>
        <v/>
      </c>
      <c r="AE9" s="46" t="str">
        <f>IF(V9="","",IF(V9="1bb","1bb",IF(V9="4bb","4bb",IF(V9=1,$M12,0))))</f>
        <v/>
      </c>
      <c r="AF9" s="47">
        <f>SUM(AC9:AE9)</f>
        <v>0</v>
      </c>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row>
    <row r="10" spans="1:255" ht="69" customHeight="1" x14ac:dyDescent="0.5">
      <c r="A10" s="35">
        <v>10</v>
      </c>
      <c r="B10" s="36">
        <v>2</v>
      </c>
      <c r="C10" s="37" t="str">
        <f>UPPER(IF($A10="","",VLOOKUP($A10,'[4]ž round robin žrebna lista'!$A$7:$R$128,2)))</f>
        <v/>
      </c>
      <c r="D10" s="38" t="str">
        <f>UPPER(IF($A10="","",VLOOKUP($A10,'[4]ž round robin žrebna lista'!$A$7:$R$128,3)))</f>
        <v>GARTNER</v>
      </c>
      <c r="E10" s="38" t="str">
        <f>PROPER(IF($A10="","",VLOOKUP($A10,'[4]ž round robin žrebna lista'!$A$7:$R$128,4)))</f>
        <v>Lili Iva</v>
      </c>
      <c r="F10" s="39" t="str">
        <f>UPPER(IF($A10="","",VLOOKUP($A10,'[4]ž round robin žrebna lista'!$A$7:$R$128,5)))</f>
        <v>OL-LJ</v>
      </c>
      <c r="G10" s="41" t="s">
        <v>75</v>
      </c>
      <c r="H10" s="40"/>
      <c r="I10" s="41" t="s">
        <v>77</v>
      </c>
      <c r="J10" s="41" t="s">
        <v>78</v>
      </c>
      <c r="K10" s="42" t="s">
        <v>132</v>
      </c>
      <c r="L10" s="42">
        <v>4</v>
      </c>
      <c r="M10" s="81">
        <f>IF($A10="","",VLOOKUP($A10,'[4]ž round robin žrebna lista'!$A$7:$R$128,14))</f>
        <v>0</v>
      </c>
      <c r="N10" s="4">
        <v>2</v>
      </c>
      <c r="O10" s="44" t="str">
        <f>UPPER(IF($A10="","",VLOOKUP($A10,'[4]ž round robin žrebna lista'!$A$7:$R$128,2)))</f>
        <v/>
      </c>
      <c r="P10" s="44" t="str">
        <f>UPPER(IF($A10="","",VLOOKUP($A10,'[4]ž round robin žrebna lista'!$A$7:$R$128,3)))</f>
        <v>GARTNER</v>
      </c>
      <c r="Q10" s="44" t="str">
        <f>PROPER(IF($A10="","",VLOOKUP($A10,'[4]ž round robin žrebna lista'!$A$7:$R$128,4)))</f>
        <v>Lili Iva</v>
      </c>
      <c r="R10" s="44" t="str">
        <f>UPPER(IF($A10="","",VLOOKUP($A10,'[4]ž round robin žrebna lista'!$A$7:$R$128,5)))</f>
        <v>OL-LJ</v>
      </c>
      <c r="S10" s="46"/>
      <c r="T10" s="156"/>
      <c r="U10" s="46"/>
      <c r="V10" s="46"/>
      <c r="W10" s="4">
        <v>2</v>
      </c>
      <c r="X10" s="44" t="str">
        <f>UPPER(IF($A10="","",VLOOKUP($A10,'[4]ž round robin žrebna lista'!$A$7:$R$128,2)))</f>
        <v/>
      </c>
      <c r="Y10" s="44" t="str">
        <f>UPPER(IF($A10="","",VLOOKUP($A10,'[4]ž round robin žrebna lista'!$A$7:$R$128,3)))</f>
        <v>GARTNER</v>
      </c>
      <c r="Z10" s="44" t="str">
        <f>PROPER(IF($A10="","",VLOOKUP($A10,'[4]ž round robin žrebna lista'!$A$7:$R$128,4)))</f>
        <v>Lili Iva</v>
      </c>
      <c r="AA10" s="44" t="str">
        <f>UPPER(IF($A10="","",VLOOKUP($A10,'[4]ž round robin žrebna lista'!$A$7:$R$128,5)))</f>
        <v>OL-LJ</v>
      </c>
      <c r="AB10" s="46" t="str">
        <f>IF(S10="","",IF(S10="1bb","1bb",IF(S10="2bb","2bb",IF(S10=1,0,M9))))</f>
        <v/>
      </c>
      <c r="AC10" s="45"/>
      <c r="AD10" s="46" t="str">
        <f>IF(U10="","",IF(U10="2bb","2bb",IF(U10="3bb","3bb",IF(U10=2,M11,0))))</f>
        <v/>
      </c>
      <c r="AE10" s="46" t="str">
        <f>IF(V10="","",IF(V10="2bb","2bb",IF(V10="4bb","4bb",IF(V10=2,M12,0))))</f>
        <v/>
      </c>
      <c r="AF10" s="47">
        <f>SUM(AC10:AE10)</f>
        <v>0</v>
      </c>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row>
    <row r="11" spans="1:255" ht="69" customHeight="1" x14ac:dyDescent="0.5">
      <c r="A11" s="35">
        <v>15</v>
      </c>
      <c r="B11" s="48">
        <v>3</v>
      </c>
      <c r="C11" s="37" t="str">
        <f>UPPER(IF($A11="","",VLOOKUP($A11,'[4]ž round robin žrebna lista'!$A$7:$R$128,2)))</f>
        <v/>
      </c>
      <c r="D11" s="38" t="str">
        <f>UPPER(IF($A11="","",VLOOKUP($A11,'[4]ž round robin žrebna lista'!$A$7:$R$128,3)))</f>
        <v>SHEVEREVA</v>
      </c>
      <c r="E11" s="38" t="str">
        <f>PROPER(IF($A11="","",VLOOKUP($A11,'[4]ž round robin žrebna lista'!$A$7:$R$128,4)))</f>
        <v>Emilia</v>
      </c>
      <c r="F11" s="39" t="str">
        <f>UPPER(IF($A11="","",VLOOKUP($A11,'[4]ž round robin žrebna lista'!$A$7:$R$128,5)))</f>
        <v>TKNET</v>
      </c>
      <c r="G11" s="41" t="s">
        <v>94</v>
      </c>
      <c r="H11" s="41" t="s">
        <v>79</v>
      </c>
      <c r="I11" s="40"/>
      <c r="J11" s="41" t="s">
        <v>81</v>
      </c>
      <c r="K11" s="42">
        <v>2</v>
      </c>
      <c r="L11" s="42">
        <v>2</v>
      </c>
      <c r="M11" s="81">
        <f>IF($A11="","",VLOOKUP($A11,'[4]ž round robin žrebna lista'!$A$7:$R$128,14))</f>
        <v>0</v>
      </c>
      <c r="N11" s="4">
        <v>3</v>
      </c>
      <c r="O11" s="44" t="str">
        <f>UPPER(IF($A11="","",VLOOKUP($A11,'[4]ž round robin žrebna lista'!$A$7:$R$128,2)))</f>
        <v/>
      </c>
      <c r="P11" s="44" t="str">
        <f>UPPER(IF($A11="","",VLOOKUP($A11,'[4]ž round robin žrebna lista'!$A$7:$R$128,3)))</f>
        <v>SHEVEREVA</v>
      </c>
      <c r="Q11" s="44" t="str">
        <f>PROPER(IF($A11="","",VLOOKUP($A11,'[4]ž round robin žrebna lista'!$A$7:$R$128,4)))</f>
        <v>Emilia</v>
      </c>
      <c r="R11" s="44" t="str">
        <f>UPPER(IF($A11="","",VLOOKUP($A11,'[4]ž round robin žrebna lista'!$A$7:$R$128,5)))</f>
        <v>TKNET</v>
      </c>
      <c r="S11" s="46"/>
      <c r="T11" s="46"/>
      <c r="U11" s="156"/>
      <c r="V11" s="46"/>
      <c r="W11" s="4">
        <v>3</v>
      </c>
      <c r="X11" s="44" t="str">
        <f>UPPER(IF($A11="","",VLOOKUP($A11,'[4]ž round robin žrebna lista'!$A$7:$R$128,2)))</f>
        <v/>
      </c>
      <c r="Y11" s="44" t="str">
        <f>UPPER(IF($A11="","",VLOOKUP($A11,'[4]ž round robin žrebna lista'!$A$7:$R$128,3)))</f>
        <v>SHEVEREVA</v>
      </c>
      <c r="Z11" s="44" t="str">
        <f>PROPER(IF($A11="","",VLOOKUP($A11,'[4]ž round robin žrebna lista'!$A$7:$R$128,4)))</f>
        <v>Emilia</v>
      </c>
      <c r="AA11" s="44" t="str">
        <f>UPPER(IF($A11="","",VLOOKUP($A11,'[4]ž round robin žrebna lista'!$A$7:$R$128,5)))</f>
        <v>TKNET</v>
      </c>
      <c r="AB11" s="46" t="str">
        <f>IF(S11="","",IF(S11="1bb","1bb",IF(S11="3bb","3bb",IF(S11=1,0,M9))))</f>
        <v/>
      </c>
      <c r="AC11" s="46" t="str">
        <f>IF(T11="","",IF(T11="2bb","2bb",IF(T11="3bb","3bb",IF(T11=2,0,M10))))</f>
        <v/>
      </c>
      <c r="AD11" s="45"/>
      <c r="AE11" s="46" t="str">
        <f>IF(V11="","",IF(V11="3bb","3bb",IF(V11="4bb","4bb",IF(V11=3,M12,0))))</f>
        <v/>
      </c>
      <c r="AF11" s="47">
        <f>SUM(AC11:AE11)</f>
        <v>0</v>
      </c>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row>
    <row r="12" spans="1:255" ht="69" customHeight="1" x14ac:dyDescent="0.5">
      <c r="A12" s="35">
        <v>16</v>
      </c>
      <c r="B12" s="36">
        <v>4</v>
      </c>
      <c r="C12" s="37" t="str">
        <f>UPPER(IF($A12="","",VLOOKUP($A12,'[4]ž round robin žrebna lista'!$A$7:$R$128,2)))</f>
        <v/>
      </c>
      <c r="D12" s="38" t="str">
        <f>UPPER(IF($A12="","",VLOOKUP($A12,'[4]ž round robin žrebna lista'!$A$7:$R$128,3)))</f>
        <v>SIVAC</v>
      </c>
      <c r="E12" s="38" t="str">
        <f>PROPER(IF($A12="","",VLOOKUP($A12,'[4]ž round robin žrebna lista'!$A$7:$R$128,4)))</f>
        <v>Zara</v>
      </c>
      <c r="F12" s="39" t="str">
        <f>UPPER(IF($A12="","",VLOOKUP($A12,'[4]ž round robin žrebna lista'!$A$7:$R$128,5)))</f>
        <v>MAJA</v>
      </c>
      <c r="G12" s="41" t="s">
        <v>86</v>
      </c>
      <c r="H12" s="41" t="s">
        <v>73</v>
      </c>
      <c r="I12" s="41" t="s">
        <v>76</v>
      </c>
      <c r="J12" s="40"/>
      <c r="K12" s="42">
        <v>1</v>
      </c>
      <c r="L12" s="42">
        <v>3</v>
      </c>
      <c r="M12" s="81">
        <f>IF($A12="","",VLOOKUP($A12,'[4]ž round robin žrebna lista'!$A$7:$R$128,14))</f>
        <v>0</v>
      </c>
      <c r="N12" s="4">
        <v>4</v>
      </c>
      <c r="O12" s="44" t="str">
        <f>UPPER(IF($A12="","",VLOOKUP($A12,'[4]ž round robin žrebna lista'!$A$7:$R$128,2)))</f>
        <v/>
      </c>
      <c r="P12" s="44" t="str">
        <f>UPPER(IF($A12="","",VLOOKUP($A12,'[4]ž round robin žrebna lista'!$A$7:$R$128,3)))</f>
        <v>SIVAC</v>
      </c>
      <c r="Q12" s="44" t="str">
        <f>PROPER(IF($A12="","",VLOOKUP($A12,'[4]ž round robin žrebna lista'!$A$7:$R$128,4)))</f>
        <v>Zara</v>
      </c>
      <c r="R12" s="44" t="str">
        <f>UPPER(IF($A12="","",VLOOKUP($A12,'[4]ž round robin žrebna lista'!$A$7:$R$128,5)))</f>
        <v>MAJA</v>
      </c>
      <c r="S12" s="46"/>
      <c r="T12" s="46"/>
      <c r="U12" s="46"/>
      <c r="V12" s="156"/>
      <c r="W12" s="4">
        <v>4</v>
      </c>
      <c r="X12" s="44" t="str">
        <f>UPPER(IF($A12="","",VLOOKUP($A12,'[4]ž round robin žrebna lista'!$A$7:$R$128,2)))</f>
        <v/>
      </c>
      <c r="Y12" s="44" t="str">
        <f>UPPER(IF($A12="","",VLOOKUP($A12,'[4]ž round robin žrebna lista'!$A$7:$R$128,3)))</f>
        <v>SIVAC</v>
      </c>
      <c r="Z12" s="44" t="str">
        <f>PROPER(IF($A12="","",VLOOKUP($A12,'[4]ž round robin žrebna lista'!$A$7:$R$128,4)))</f>
        <v>Zara</v>
      </c>
      <c r="AA12" s="44" t="str">
        <f>UPPER(IF($A12="","",VLOOKUP($A12,'[4]ž round robin žrebna lista'!$A$7:$R$128,5)))</f>
        <v>MAJA</v>
      </c>
      <c r="AB12" s="46" t="str">
        <f>IF(S12="","",IF(S12="1bb","1bb",IF(S12="4bb","4bb",IF(S12=1,0,M9))))</f>
        <v/>
      </c>
      <c r="AC12" s="46" t="str">
        <f>IF(T12="","",IF(T12="2bb","2bb",IF(T12="4bb","4bb",IF(T12=2,0,M10))))</f>
        <v/>
      </c>
      <c r="AD12" s="46" t="str">
        <f>IF(U12="","",IF(U12="3bb","3bb",IF(U12="4bb","4bb",IF(U12=3,0,M11))))</f>
        <v/>
      </c>
      <c r="AE12" s="45"/>
      <c r="AF12" s="47">
        <f>SUM(AC12:AE12)</f>
        <v>0</v>
      </c>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row>
    <row r="13" spans="1:255" ht="24" customHeight="1" thickBot="1" x14ac:dyDescent="0.55000000000000004">
      <c r="A13" s="57"/>
      <c r="B13" s="58"/>
      <c r="C13" s="59"/>
      <c r="D13" s="60"/>
      <c r="E13" s="60"/>
      <c r="F13" s="61"/>
      <c r="G13" s="62"/>
      <c r="H13" s="62"/>
      <c r="I13" s="62"/>
      <c r="J13" s="63"/>
      <c r="K13" s="64"/>
      <c r="L13" s="64"/>
      <c r="N13" s="4"/>
      <c r="O13" s="11"/>
      <c r="P13" s="11"/>
      <c r="Q13" s="11"/>
      <c r="R13" s="11"/>
      <c r="S13" s="32"/>
      <c r="T13" s="32"/>
      <c r="U13" s="32"/>
      <c r="V13" s="157"/>
      <c r="W13" s="4"/>
      <c r="X13" s="11"/>
      <c r="Y13" s="11"/>
      <c r="Z13" s="11"/>
      <c r="AA13" s="11"/>
      <c r="AB13" s="32"/>
      <c r="AC13" s="32"/>
      <c r="AD13" s="32"/>
      <c r="AE13" s="56"/>
      <c r="AF13" s="31"/>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row>
    <row r="14" spans="1:255" ht="55.5" customHeight="1" thickBot="1" x14ac:dyDescent="0.85">
      <c r="A14" s="26"/>
      <c r="B14" s="416" t="s">
        <v>61</v>
      </c>
      <c r="C14" s="417"/>
      <c r="D14" s="418"/>
      <c r="E14" s="24"/>
      <c r="F14" s="25"/>
      <c r="G14" s="419"/>
      <c r="H14" s="419"/>
      <c r="I14" s="419"/>
      <c r="J14" s="419"/>
      <c r="K14" s="420" t="s">
        <v>9</v>
      </c>
      <c r="L14" s="420" t="s">
        <v>10</v>
      </c>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row>
    <row r="15" spans="1:255" s="34" customFormat="1" ht="40.5" customHeight="1" x14ac:dyDescent="0.55000000000000004">
      <c r="A15" s="26"/>
      <c r="B15" s="26"/>
      <c r="C15" s="29" t="s">
        <v>12</v>
      </c>
      <c r="D15" s="29" t="s">
        <v>13</v>
      </c>
      <c r="E15" s="65" t="s">
        <v>14</v>
      </c>
      <c r="F15" s="29" t="s">
        <v>15</v>
      </c>
      <c r="G15" s="419"/>
      <c r="H15" s="419"/>
      <c r="I15" s="419"/>
      <c r="J15" s="419"/>
      <c r="K15" s="420"/>
      <c r="L15" s="420"/>
      <c r="M15" s="81"/>
      <c r="N15" s="30"/>
      <c r="O15" s="31" t="s">
        <v>12</v>
      </c>
      <c r="P15" s="31" t="s">
        <v>13</v>
      </c>
      <c r="Q15" s="31" t="s">
        <v>14</v>
      </c>
      <c r="R15" s="31" t="s">
        <v>15</v>
      </c>
      <c r="S15" s="32"/>
      <c r="T15" s="30"/>
      <c r="U15" s="30"/>
      <c r="V15" s="30"/>
      <c r="W15" s="30"/>
      <c r="X15" s="31" t="s">
        <v>12</v>
      </c>
      <c r="Y15" s="31" t="s">
        <v>13</v>
      </c>
      <c r="Z15" s="31" t="s">
        <v>14</v>
      </c>
      <c r="AA15" s="31" t="s">
        <v>15</v>
      </c>
      <c r="AB15" s="155"/>
      <c r="AC15" s="155"/>
      <c r="AD15" s="155"/>
      <c r="AE15" s="155"/>
      <c r="AF15" s="33" t="s">
        <v>16</v>
      </c>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row>
    <row r="16" spans="1:255" ht="69" customHeight="1" x14ac:dyDescent="0.5">
      <c r="A16" s="35">
        <v>2</v>
      </c>
      <c r="B16" s="36">
        <v>1</v>
      </c>
      <c r="C16" s="37" t="str">
        <f>UPPER(IF($A16="","",VLOOKUP($A16,'[4]ž round robin žrebna lista'!$A$7:$R$128,2)))</f>
        <v/>
      </c>
      <c r="D16" s="38" t="str">
        <f>UPPER(IF($A16="","",VLOOKUP($A16,'[4]ž round robin žrebna lista'!$A$7:$R$128,3)))</f>
        <v>ABRAMOVIĆ</v>
      </c>
      <c r="E16" s="38" t="str">
        <f>PROPER(IF($A16="","",VLOOKUP($A16,'[4]ž round robin žrebna lista'!$A$7:$R$128,4)))</f>
        <v>Alina</v>
      </c>
      <c r="F16" s="39" t="str">
        <f>UPPER(IF($A16="","",VLOOKUP($A16,'[4]ž round robin žrebna lista'!$A$7:$R$128,5)))</f>
        <v>KOČEV</v>
      </c>
      <c r="G16" s="40"/>
      <c r="H16" s="41" t="s">
        <v>84</v>
      </c>
      <c r="I16" s="41" t="s">
        <v>81</v>
      </c>
      <c r="J16" s="41" t="s">
        <v>72</v>
      </c>
      <c r="K16" s="42">
        <v>3</v>
      </c>
      <c r="L16" s="42">
        <v>1</v>
      </c>
      <c r="M16" s="81">
        <f>IF($A16="","",VLOOKUP($A16,'[4]ž round robin žrebna lista'!$A$7:$R$128,14))</f>
        <v>0</v>
      </c>
      <c r="N16" s="4">
        <v>1</v>
      </c>
      <c r="O16" s="44" t="str">
        <f>UPPER(IF($A16="","",VLOOKUP($A16,'[4]ž round robin žrebna lista'!$A$7:$R$128,2)))</f>
        <v/>
      </c>
      <c r="P16" s="44" t="str">
        <f>UPPER(IF($A16="","",VLOOKUP($A16,'[4]ž round robin žrebna lista'!$A$7:$R$128,3)))</f>
        <v>ABRAMOVIĆ</v>
      </c>
      <c r="Q16" s="44" t="str">
        <f>PROPER(IF($A16="","",VLOOKUP($A16,'[4]ž round robin žrebna lista'!$A$7:$R$128,4)))</f>
        <v>Alina</v>
      </c>
      <c r="R16" s="44" t="str">
        <f>UPPER(IF($A16="","",VLOOKUP($A16,'[4]ž round robin žrebna lista'!$A$7:$R$128,5)))</f>
        <v>KOČEV</v>
      </c>
      <c r="S16" s="156"/>
      <c r="T16" s="46"/>
      <c r="U16" s="46"/>
      <c r="V16" s="46"/>
      <c r="W16" s="4">
        <v>1</v>
      </c>
      <c r="X16" s="44" t="str">
        <f>UPPER(IF($A16="","",VLOOKUP($A16,'[4]ž round robin žrebna lista'!$A$7:$R$128,2)))</f>
        <v/>
      </c>
      <c r="Y16" s="44" t="str">
        <f>UPPER(IF($A16="","",VLOOKUP($A16,'[4]ž round robin žrebna lista'!$A$7:$R$128,3)))</f>
        <v>ABRAMOVIĆ</v>
      </c>
      <c r="Z16" s="44" t="str">
        <f>PROPER(IF($A16="","",VLOOKUP($A16,'[4]ž round robin žrebna lista'!$A$7:$R$128,4)))</f>
        <v>Alina</v>
      </c>
      <c r="AA16" s="44" t="str">
        <f>UPPER(IF($A16="","",VLOOKUP($A16,'[4]ž round robin žrebna lista'!$A$7:$R$128,5)))</f>
        <v>KOČEV</v>
      </c>
      <c r="AB16" s="45"/>
      <c r="AC16" s="46" t="str">
        <f>IF(T16="","",IF(T16="1bb","1bb",IF(T16="2bb","2bb",IF(T16=1,$M17,0))))</f>
        <v/>
      </c>
      <c r="AD16" s="46" t="str">
        <f>IF(U16="","",IF(U16="1bb","1bb",IF(U16="3bb","3bb",IF(U16=1,$M18,0))))</f>
        <v/>
      </c>
      <c r="AE16" s="46" t="str">
        <f>IF(V16="","",IF(V16="1bb","1bb",IF(V16="4bb","4bb",IF(V16=1,$M19,0))))</f>
        <v/>
      </c>
      <c r="AF16" s="47">
        <f>SUM(AC16:AE16)</f>
        <v>0</v>
      </c>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row>
    <row r="17" spans="1:255" ht="69" customHeight="1" x14ac:dyDescent="0.5">
      <c r="A17" s="35">
        <v>9</v>
      </c>
      <c r="B17" s="36">
        <v>2</v>
      </c>
      <c r="C17" s="37" t="str">
        <f>UPPER(IF($A17="","",VLOOKUP($A17,'[4]ž round robin žrebna lista'!$A$7:$R$128,2)))</f>
        <v/>
      </c>
      <c r="D17" s="38" t="str">
        <f>UPPER(IF($A17="","",VLOOKUP($A17,'[4]ž round robin žrebna lista'!$A$7:$R$128,3)))</f>
        <v>DINA</v>
      </c>
      <c r="E17" s="38" t="str">
        <f>PROPER(IF($A17="","",VLOOKUP($A17,'[4]ž round robin žrebna lista'!$A$7:$R$128,4)))</f>
        <v>Efremov</v>
      </c>
      <c r="F17" s="39" t="str">
        <f>UPPER(IF($A17="","",VLOOKUP($A17,'[4]ž round robin žrebna lista'!$A$7:$R$128,5)))</f>
        <v>BR-MB</v>
      </c>
      <c r="G17" s="41" t="s">
        <v>75</v>
      </c>
      <c r="H17" s="40"/>
      <c r="I17" s="41" t="s">
        <v>77</v>
      </c>
      <c r="J17" s="41" t="s">
        <v>78</v>
      </c>
      <c r="K17" s="42" t="s">
        <v>132</v>
      </c>
      <c r="L17" s="42">
        <v>4</v>
      </c>
      <c r="M17" s="81">
        <f>IF($A17="","",VLOOKUP($A17,'[4]ž round robin žrebna lista'!$A$7:$R$128,14))</f>
        <v>0</v>
      </c>
      <c r="N17" s="4">
        <v>2</v>
      </c>
      <c r="O17" s="44" t="str">
        <f>UPPER(IF($A17="","",VLOOKUP($A17,'[4]ž round robin žrebna lista'!$A$7:$R$128,2)))</f>
        <v/>
      </c>
      <c r="P17" s="44" t="str">
        <f>UPPER(IF($A17="","",VLOOKUP($A17,'[4]ž round robin žrebna lista'!$A$7:$R$128,3)))</f>
        <v>DINA</v>
      </c>
      <c r="Q17" s="44" t="str">
        <f>PROPER(IF($A17="","",VLOOKUP($A17,'[4]ž round robin žrebna lista'!$A$7:$R$128,4)))</f>
        <v>Efremov</v>
      </c>
      <c r="R17" s="44" t="str">
        <f>UPPER(IF($A17="","",VLOOKUP($A17,'[4]ž round robin žrebna lista'!$A$7:$R$128,5)))</f>
        <v>BR-MB</v>
      </c>
      <c r="S17" s="46"/>
      <c r="T17" s="156"/>
      <c r="U17" s="46"/>
      <c r="V17" s="46"/>
      <c r="W17" s="4">
        <v>2</v>
      </c>
      <c r="X17" s="44" t="str">
        <f>UPPER(IF($A17="","",VLOOKUP($A17,'[4]ž round robin žrebna lista'!$A$7:$R$128,2)))</f>
        <v/>
      </c>
      <c r="Y17" s="44" t="str">
        <f>UPPER(IF($A17="","",VLOOKUP($A17,'[4]ž round robin žrebna lista'!$A$7:$R$128,3)))</f>
        <v>DINA</v>
      </c>
      <c r="Z17" s="44" t="str">
        <f>PROPER(IF($A17="","",VLOOKUP($A17,'[4]ž round robin žrebna lista'!$A$7:$R$128,4)))</f>
        <v>Efremov</v>
      </c>
      <c r="AA17" s="44" t="str">
        <f>UPPER(IF($A17="","",VLOOKUP($A17,'[4]ž round robin žrebna lista'!$A$7:$R$128,5)))</f>
        <v>BR-MB</v>
      </c>
      <c r="AB17" s="46" t="str">
        <f>IF(S17="","",IF(S17="1bb","1bb",IF(S17="2bb","2bb",IF(S17=1,0,M16))))</f>
        <v/>
      </c>
      <c r="AC17" s="45"/>
      <c r="AD17" s="46" t="str">
        <f>IF(U17="","",IF(U17="2bb","2bb",IF(U17="3bb","3bb",IF(U17=2,M18,0))))</f>
        <v/>
      </c>
      <c r="AE17" s="46" t="str">
        <f>IF(V17="","",IF(V17="2bb","2bb",IF(V17="4bb","4bb",IF(V17=2,M19,0))))</f>
        <v/>
      </c>
      <c r="AF17" s="47">
        <f>SUM(AB17:AE17)</f>
        <v>0</v>
      </c>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row>
    <row r="18" spans="1:255" ht="69" customHeight="1" x14ac:dyDescent="0.5">
      <c r="A18" s="35">
        <v>11</v>
      </c>
      <c r="B18" s="36">
        <v>3</v>
      </c>
      <c r="C18" s="37" t="str">
        <f>UPPER(IF($A18="","",VLOOKUP($A18,'[4]ž round robin žrebna lista'!$A$7:$R$128,2)))</f>
        <v/>
      </c>
      <c r="D18" s="38" t="str">
        <f>UPPER(IF($A18="","",VLOOKUP($A18,'[4]ž round robin žrebna lista'!$A$7:$R$128,3)))</f>
        <v>GRACHEVA</v>
      </c>
      <c r="E18" s="38" t="str">
        <f>PROPER(IF($A18="","",VLOOKUP($A18,'[4]ž round robin žrebna lista'!$A$7:$R$128,4)))</f>
        <v>Maria</v>
      </c>
      <c r="F18" s="39" t="str">
        <f>UPPER(IF($A18="","",VLOOKUP($A18,'[4]ž round robin žrebna lista'!$A$7:$R$128,5)))</f>
        <v>ŠD_LTA</v>
      </c>
      <c r="G18" s="41" t="s">
        <v>94</v>
      </c>
      <c r="H18" s="41" t="s">
        <v>79</v>
      </c>
      <c r="I18" s="40"/>
      <c r="J18" s="41" t="s">
        <v>81</v>
      </c>
      <c r="K18" s="42">
        <v>2</v>
      </c>
      <c r="L18" s="42">
        <v>2</v>
      </c>
      <c r="M18" s="81">
        <f>IF($A18="","",VLOOKUP($A18,'[4]ž round robin žrebna lista'!$A$7:$R$128,14))</f>
        <v>0</v>
      </c>
      <c r="N18" s="4">
        <v>3</v>
      </c>
      <c r="O18" s="44" t="str">
        <f>UPPER(IF($A18="","",VLOOKUP($A18,'[4]ž round robin žrebna lista'!$A$7:$R$128,2)))</f>
        <v/>
      </c>
      <c r="P18" s="44" t="str">
        <f>UPPER(IF($A18="","",VLOOKUP($A18,'[4]ž round robin žrebna lista'!$A$7:$R$128,3)))</f>
        <v>GRACHEVA</v>
      </c>
      <c r="Q18" s="44" t="str">
        <f>PROPER(IF($A18="","",VLOOKUP($A18,'[4]ž round robin žrebna lista'!$A$7:$R$128,4)))</f>
        <v>Maria</v>
      </c>
      <c r="R18" s="44" t="str">
        <f>UPPER(IF($A18="","",VLOOKUP($A18,'[4]ž round robin žrebna lista'!$A$7:$R$128,5)))</f>
        <v>ŠD_LTA</v>
      </c>
      <c r="S18" s="46"/>
      <c r="T18" s="46"/>
      <c r="U18" s="156"/>
      <c r="V18" s="46"/>
      <c r="W18" s="4">
        <v>3</v>
      </c>
      <c r="X18" s="44" t="str">
        <f>UPPER(IF($A18="","",VLOOKUP($A18,'[4]ž round robin žrebna lista'!$A$7:$R$128,2)))</f>
        <v/>
      </c>
      <c r="Y18" s="44" t="str">
        <f>UPPER(IF($A18="","",VLOOKUP($A18,'[4]ž round robin žrebna lista'!$A$7:$R$128,3)))</f>
        <v>GRACHEVA</v>
      </c>
      <c r="Z18" s="44" t="str">
        <f>PROPER(IF($A18="","",VLOOKUP($A18,'[4]ž round robin žrebna lista'!$A$7:$R$128,4)))</f>
        <v>Maria</v>
      </c>
      <c r="AA18" s="44" t="str">
        <f>UPPER(IF($A18="","",VLOOKUP($A18,'[4]ž round robin žrebna lista'!$A$7:$R$128,5)))</f>
        <v>ŠD_LTA</v>
      </c>
      <c r="AB18" s="46" t="str">
        <f>IF(S18="","",IF(S18="1bb","1bb",IF(S18="3bb","3bb",IF(S18=1,0,M16))))</f>
        <v/>
      </c>
      <c r="AC18" s="46" t="str">
        <f>IF(T18="","",IF(T18="2bb","2bb",IF(T18="3bb","3bb",IF(T18=2,0,M17))))</f>
        <v/>
      </c>
      <c r="AD18" s="45"/>
      <c r="AE18" s="46" t="str">
        <f>IF(V18="","",IF(V18="3bb","3bb",IF(V18="4bb","4bb",IF(V18=3,M19,0))))</f>
        <v/>
      </c>
      <c r="AF18" s="47">
        <f>SUM(AB18:AE18)</f>
        <v>0</v>
      </c>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row>
    <row r="19" spans="1:255" ht="69" customHeight="1" x14ac:dyDescent="0.5">
      <c r="A19" s="35">
        <v>17</v>
      </c>
      <c r="B19" s="36">
        <v>4</v>
      </c>
      <c r="C19" s="37" t="str">
        <f>UPPER(IF($A19="","",VLOOKUP($A19,'[4]ž round robin žrebna lista'!$A$7:$R$128,2)))</f>
        <v/>
      </c>
      <c r="D19" s="38" t="str">
        <f>UPPER(IF($A19="","",VLOOKUP($A19,'[4]ž round robin žrebna lista'!$A$7:$R$128,3)))</f>
        <v>VOJE</v>
      </c>
      <c r="E19" s="38" t="str">
        <f>PROPER(IF($A19="","",VLOOKUP($A19,'[4]ž round robin žrebna lista'!$A$7:$R$128,4)))</f>
        <v>Ana Sofia</v>
      </c>
      <c r="F19" s="39" t="str">
        <f>UPPER(IF($A19="","",VLOOKUP($A19,'[4]ž round robin žrebna lista'!$A$7:$R$128,5)))</f>
        <v>MAJA</v>
      </c>
      <c r="G19" s="41" t="s">
        <v>86</v>
      </c>
      <c r="H19" s="41" t="s">
        <v>73</v>
      </c>
      <c r="I19" s="41" t="s">
        <v>76</v>
      </c>
      <c r="J19" s="40"/>
      <c r="K19" s="42">
        <v>1</v>
      </c>
      <c r="L19" s="42">
        <v>3</v>
      </c>
      <c r="M19" s="81">
        <f>IF($A19="","",VLOOKUP($A19,'[4]ž round robin žrebna lista'!$A$7:$R$128,14))</f>
        <v>0</v>
      </c>
      <c r="N19" s="4">
        <v>4</v>
      </c>
      <c r="O19" s="44" t="str">
        <f>UPPER(IF($A19="","",VLOOKUP($A19,'[4]ž round robin žrebna lista'!$A$7:$R$128,2)))</f>
        <v/>
      </c>
      <c r="P19" s="44" t="str">
        <f>UPPER(IF($A19="","",VLOOKUP($A19,'[4]ž round robin žrebna lista'!$A$7:$R$128,3)))</f>
        <v>VOJE</v>
      </c>
      <c r="Q19" s="44" t="str">
        <f>PROPER(IF($A19="","",VLOOKUP($A19,'[4]ž round robin žrebna lista'!$A$7:$R$128,4)))</f>
        <v>Ana Sofia</v>
      </c>
      <c r="R19" s="44" t="str">
        <f>UPPER(IF($A19="","",VLOOKUP($A19,'[4]ž round robin žrebna lista'!$A$7:$R$128,5)))</f>
        <v>MAJA</v>
      </c>
      <c r="S19" s="46"/>
      <c r="T19" s="46"/>
      <c r="U19" s="46"/>
      <c r="V19" s="156"/>
      <c r="W19" s="4">
        <v>4</v>
      </c>
      <c r="X19" s="44" t="str">
        <f>UPPER(IF($A19="","",VLOOKUP($A19,'[4]ž round robin žrebna lista'!$A$7:$R$128,2)))</f>
        <v/>
      </c>
      <c r="Y19" s="44" t="str">
        <f>UPPER(IF($A19="","",VLOOKUP($A19,'[4]ž round robin žrebna lista'!$A$7:$R$128,3)))</f>
        <v>VOJE</v>
      </c>
      <c r="Z19" s="44" t="str">
        <f>PROPER(IF($A19="","",VLOOKUP($A19,'[4]ž round robin žrebna lista'!$A$7:$R$128,4)))</f>
        <v>Ana Sofia</v>
      </c>
      <c r="AA19" s="44" t="str">
        <f>UPPER(IF($A19="","",VLOOKUP($A19,'[4]ž round robin žrebna lista'!$A$7:$R$128,5)))</f>
        <v>MAJA</v>
      </c>
      <c r="AB19" s="46" t="str">
        <f>IF(S19="","",IF(S19="1bb","1bb",IF(S19="4bb","4bb",IF(S19=1,0,M16))))</f>
        <v/>
      </c>
      <c r="AC19" s="46" t="str">
        <f>IF(T19="","",IF(T19="2bb","2bb",IF(T19="4bb","4bb",IF(T19=2,0,M17))))</f>
        <v/>
      </c>
      <c r="AD19" s="46" t="str">
        <f>IF(U19="","",IF(U19="3bb","3bb",IF(U19="4bb","4bb",IF(U19=3,0,M18))))</f>
        <v/>
      </c>
      <c r="AE19" s="45"/>
      <c r="AF19" s="47">
        <f>SUM(AB19:AD19)</f>
        <v>0</v>
      </c>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row>
    <row r="20" spans="1:255" ht="25.5" customHeight="1" thickBot="1" x14ac:dyDescent="0.55000000000000004">
      <c r="A20" s="57"/>
      <c r="B20" s="58"/>
      <c r="C20" s="59"/>
      <c r="D20" s="60"/>
      <c r="E20" s="60"/>
      <c r="F20" s="61"/>
      <c r="G20" s="62"/>
      <c r="H20" s="62"/>
      <c r="I20" s="62"/>
      <c r="J20" s="63"/>
      <c r="K20" s="64"/>
      <c r="L20" s="64"/>
      <c r="N20" s="4"/>
      <c r="O20" s="11"/>
      <c r="P20" s="11"/>
      <c r="Q20" s="11"/>
      <c r="R20" s="11"/>
      <c r="S20" s="32"/>
      <c r="T20" s="32"/>
      <c r="U20" s="32"/>
      <c r="V20" s="157"/>
      <c r="W20" s="4"/>
      <c r="X20" s="11"/>
      <c r="Y20" s="11"/>
      <c r="Z20" s="11"/>
      <c r="AA20" s="11"/>
      <c r="AB20" s="32"/>
      <c r="AC20" s="32"/>
      <c r="AD20" s="32"/>
      <c r="AE20" s="56"/>
      <c r="AF20" s="31"/>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row>
    <row r="21" spans="1:255" ht="49.5" customHeight="1" thickBot="1" x14ac:dyDescent="0.85">
      <c r="A21" s="1"/>
      <c r="B21" s="416" t="s">
        <v>62</v>
      </c>
      <c r="C21" s="417"/>
      <c r="D21" s="418"/>
      <c r="E21" s="24"/>
      <c r="F21" s="25"/>
      <c r="G21" s="419"/>
      <c r="H21" s="419"/>
      <c r="I21" s="419"/>
      <c r="J21" s="419"/>
      <c r="K21" s="420" t="s">
        <v>9</v>
      </c>
      <c r="L21" s="420" t="s">
        <v>10</v>
      </c>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row>
    <row r="22" spans="1:255" s="34" customFormat="1" ht="40.5" customHeight="1" x14ac:dyDescent="0.55000000000000004">
      <c r="A22" s="158"/>
      <c r="B22" s="158"/>
      <c r="C22" s="29" t="s">
        <v>12</v>
      </c>
      <c r="D22" s="29" t="s">
        <v>13</v>
      </c>
      <c r="E22" s="65" t="s">
        <v>14</v>
      </c>
      <c r="F22" s="29" t="s">
        <v>15</v>
      </c>
      <c r="G22" s="419"/>
      <c r="H22" s="419"/>
      <c r="I22" s="419"/>
      <c r="J22" s="419"/>
      <c r="K22" s="420"/>
      <c r="L22" s="420"/>
      <c r="M22" s="81"/>
      <c r="N22" s="30"/>
      <c r="O22" s="31" t="s">
        <v>12</v>
      </c>
      <c r="P22" s="31" t="s">
        <v>13</v>
      </c>
      <c r="Q22" s="31" t="s">
        <v>14</v>
      </c>
      <c r="R22" s="31" t="s">
        <v>15</v>
      </c>
      <c r="S22" s="32"/>
      <c r="T22" s="30"/>
      <c r="U22" s="30"/>
      <c r="V22" s="30"/>
      <c r="W22" s="30"/>
      <c r="X22" s="31" t="s">
        <v>12</v>
      </c>
      <c r="Y22" s="31" t="s">
        <v>13</v>
      </c>
      <c r="Z22" s="31" t="s">
        <v>14</v>
      </c>
      <c r="AA22" s="31" t="s">
        <v>15</v>
      </c>
      <c r="AB22" s="155"/>
      <c r="AC22" s="155"/>
      <c r="AD22" s="155"/>
      <c r="AE22" s="155"/>
      <c r="AF22" s="33" t="s">
        <v>16</v>
      </c>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row>
    <row r="23" spans="1:255" ht="69" customHeight="1" x14ac:dyDescent="0.5">
      <c r="A23" s="35">
        <v>3</v>
      </c>
      <c r="B23" s="36">
        <v>1</v>
      </c>
      <c r="C23" s="37" t="str">
        <f>UPPER(IF($A23="","",VLOOKUP($A23,'[4]ž round robin žrebna lista'!$A$7:$R$128,2)))</f>
        <v/>
      </c>
      <c r="D23" s="38" t="str">
        <f>UPPER(IF($A23="","",VLOOKUP($A23,'[4]ž round robin žrebna lista'!$A$7:$R$128,3)))</f>
        <v>AJANOVIĆ</v>
      </c>
      <c r="E23" s="38" t="str">
        <f>PROPER(IF($A23="","",VLOOKUP($A23,'[4]ž round robin žrebna lista'!$A$7:$R$128,4)))</f>
        <v>Lana</v>
      </c>
      <c r="F23" s="39" t="str">
        <f>UPPER(IF($A23="","",VLOOKUP($A23,'[4]ž round robin žrebna lista'!$A$7:$R$128,5)))</f>
        <v>ŠD_LTA</v>
      </c>
      <c r="G23" s="40"/>
      <c r="H23" s="41" t="s">
        <v>79</v>
      </c>
      <c r="I23" s="41" t="s">
        <v>78</v>
      </c>
      <c r="J23" s="41"/>
      <c r="K23" s="42">
        <v>1</v>
      </c>
      <c r="L23" s="42">
        <v>2</v>
      </c>
      <c r="M23" s="81">
        <f>IF($A23="","",VLOOKUP($A23,'[4]ž round robin žrebna lista'!$A$7:$R$128,14))</f>
        <v>0</v>
      </c>
      <c r="N23" s="4">
        <v>1</v>
      </c>
      <c r="O23" s="44" t="str">
        <f>UPPER(IF($A23="","",VLOOKUP($A23,'[4]ž round robin žrebna lista'!$A$7:$R$128,2)))</f>
        <v/>
      </c>
      <c r="P23" s="44" t="str">
        <f>UPPER(IF($A23="","",VLOOKUP($A23,'[4]ž round robin žrebna lista'!$A$7:$R$128,3)))</f>
        <v>AJANOVIĆ</v>
      </c>
      <c r="Q23" s="44" t="str">
        <f>PROPER(IF($A23="","",VLOOKUP($A23,'[4]ž round robin žrebna lista'!$A$7:$R$128,4)))</f>
        <v>Lana</v>
      </c>
      <c r="R23" s="44" t="str">
        <f>UPPER(IF($A23="","",VLOOKUP($A23,'[4]ž round robin žrebna lista'!$A$7:$R$128,5)))</f>
        <v>ŠD_LTA</v>
      </c>
      <c r="S23" s="156"/>
      <c r="T23" s="46"/>
      <c r="U23" s="46"/>
      <c r="V23" s="46"/>
      <c r="W23" s="4">
        <v>1</v>
      </c>
      <c r="X23" s="44" t="str">
        <f>UPPER(IF($A23="","",VLOOKUP($A23,'[4]ž round robin žrebna lista'!$A$7:$R$128,2)))</f>
        <v/>
      </c>
      <c r="Y23" s="44" t="str">
        <f>UPPER(IF($A23="","",VLOOKUP($A23,'[4]ž round robin žrebna lista'!$A$7:$R$128,3)))</f>
        <v>AJANOVIĆ</v>
      </c>
      <c r="Z23" s="44" t="str">
        <f>PROPER(IF($A23="","",VLOOKUP($A23,'[4]ž round robin žrebna lista'!$A$7:$R$128,4)))</f>
        <v>Lana</v>
      </c>
      <c r="AA23" s="44" t="str">
        <f>UPPER(IF($A23="","",VLOOKUP($A23,'[4]ž round robin žrebna lista'!$A$7:$R$128,5)))</f>
        <v>ŠD_LTA</v>
      </c>
      <c r="AB23" s="45"/>
      <c r="AC23" s="46" t="str">
        <f>IF(T23="","",IF(T23="1bb","1bb",IF(T23="2bb","2bb",IF(T23=1,$M24,0))))</f>
        <v/>
      </c>
      <c r="AD23" s="46" t="str">
        <f>IF(U23="","",IF(U23="1bb","1bb",IF(U23="3bb","3bb",IF(U23=1,$M25,0))))</f>
        <v/>
      </c>
      <c r="AE23" s="46" t="str">
        <f>IF(V23="","",IF(V23="1bb","1bb",IF(V23="4bb","4bb",IF(V23=1,$M26,0))))</f>
        <v/>
      </c>
      <c r="AF23" s="47">
        <f>SUM(AC23:AE23)</f>
        <v>0</v>
      </c>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row>
    <row r="24" spans="1:255" ht="69" customHeight="1" x14ac:dyDescent="0.5">
      <c r="A24" s="35">
        <v>8</v>
      </c>
      <c r="B24" s="36">
        <v>2</v>
      </c>
      <c r="C24" s="37" t="str">
        <f>UPPER(IF($A24="","",VLOOKUP($A24,'[4]ž round robin žrebna lista'!$A$7:$R$128,2)))</f>
        <v/>
      </c>
      <c r="D24" s="38" t="str">
        <f>UPPER(IF($A24="","",VLOOKUP($A24,'[4]ž round robin žrebna lista'!$A$7:$R$128,3)))</f>
        <v>DABIZLJEVIC</v>
      </c>
      <c r="E24" s="38" t="str">
        <f>PROPER(IF($A24="","",VLOOKUP($A24,'[4]ž round robin žrebna lista'!$A$7:$R$128,4)))</f>
        <v>Ela</v>
      </c>
      <c r="F24" s="39" t="str">
        <f>UPPER(IF($A24="","",VLOOKUP($A24,'[4]ž round robin žrebna lista'!$A$7:$R$128,5)))</f>
        <v>TKNET</v>
      </c>
      <c r="G24" s="41" t="s">
        <v>77</v>
      </c>
      <c r="H24" s="40"/>
      <c r="I24" s="41" t="s">
        <v>74</v>
      </c>
      <c r="J24" s="41"/>
      <c r="K24" s="42" t="s">
        <v>132</v>
      </c>
      <c r="L24" s="42">
        <v>3</v>
      </c>
      <c r="M24" s="81">
        <f>IF($A24="","",VLOOKUP($A24,'[4]ž round robin žrebna lista'!$A$7:$R$128,14))</f>
        <v>0</v>
      </c>
      <c r="N24" s="4">
        <v>2</v>
      </c>
      <c r="O24" s="44" t="str">
        <f>UPPER(IF($A24="","",VLOOKUP($A24,'[4]ž round robin žrebna lista'!$A$7:$R$128,2)))</f>
        <v/>
      </c>
      <c r="P24" s="44" t="str">
        <f>UPPER(IF($A24="","",VLOOKUP($A24,'[4]ž round robin žrebna lista'!$A$7:$R$128,3)))</f>
        <v>DABIZLJEVIC</v>
      </c>
      <c r="Q24" s="44" t="str">
        <f>PROPER(IF($A24="","",VLOOKUP($A24,'[4]ž round robin žrebna lista'!$A$7:$R$128,4)))</f>
        <v>Ela</v>
      </c>
      <c r="R24" s="44" t="str">
        <f>UPPER(IF($A24="","",VLOOKUP($A24,'[4]ž round robin žrebna lista'!$A$7:$R$128,5)))</f>
        <v>TKNET</v>
      </c>
      <c r="S24" s="46"/>
      <c r="T24" s="156"/>
      <c r="U24" s="46"/>
      <c r="V24" s="46"/>
      <c r="W24" s="4">
        <v>2</v>
      </c>
      <c r="X24" s="44" t="str">
        <f>UPPER(IF($A24="","",VLOOKUP($A24,'[4]ž round robin žrebna lista'!$A$7:$R$128,2)))</f>
        <v/>
      </c>
      <c r="Y24" s="44" t="str">
        <f>UPPER(IF($A24="","",VLOOKUP($A24,'[4]ž round robin žrebna lista'!$A$7:$R$128,3)))</f>
        <v>DABIZLJEVIC</v>
      </c>
      <c r="Z24" s="44" t="str">
        <f>PROPER(IF($A24="","",VLOOKUP($A24,'[4]ž round robin žrebna lista'!$A$7:$R$128,4)))</f>
        <v>Ela</v>
      </c>
      <c r="AA24" s="44" t="str">
        <f>UPPER(IF($A24="","",VLOOKUP($A24,'[4]ž round robin žrebna lista'!$A$7:$R$128,5)))</f>
        <v>TKNET</v>
      </c>
      <c r="AB24" s="46" t="str">
        <f>IF(S24="","",IF(S24="1bb","1bb",IF(S24="2bb","2bb",IF(S24=1,0,M23))))</f>
        <v/>
      </c>
      <c r="AC24" s="45"/>
      <c r="AD24" s="46" t="str">
        <f>IF(U24="","",IF(U24="2bb","2bb",IF(U24="3bb","3bb",IF(U24=2,M25,0))))</f>
        <v/>
      </c>
      <c r="AE24" s="46" t="str">
        <f>IF(V24="","",IF(V24="2bb","2bb",IF(V24="4bb","4bb",IF(V24=2,M26,0))))</f>
        <v/>
      </c>
      <c r="AF24" s="47">
        <f>SUM(AB24:AE24)</f>
        <v>0</v>
      </c>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row>
    <row r="25" spans="1:255" ht="69" customHeight="1" x14ac:dyDescent="0.5">
      <c r="A25" s="35">
        <v>12</v>
      </c>
      <c r="B25" s="36">
        <v>3</v>
      </c>
      <c r="C25" s="37" t="str">
        <f>UPPER(IF($A25="","",VLOOKUP($A25,'[4]ž round robin žrebna lista'!$A$7:$R$128,2)))</f>
        <v/>
      </c>
      <c r="D25" s="38" t="str">
        <f>UPPER(IF($A25="","",VLOOKUP($A25,'[4]ž round robin žrebna lista'!$A$7:$R$128,3)))</f>
        <v>JEROMEN</v>
      </c>
      <c r="E25" s="38" t="str">
        <f>PROPER(IF($A25="","",VLOOKUP($A25,'[4]ž round robin žrebna lista'!$A$7:$R$128,4)))</f>
        <v>Neža</v>
      </c>
      <c r="F25" s="39" t="str">
        <f>UPPER(IF($A25="","",VLOOKUP($A25,'[4]ž round robin žrebna lista'!$A$7:$R$128,5)))</f>
        <v>MAJA</v>
      </c>
      <c r="G25" s="41" t="s">
        <v>73</v>
      </c>
      <c r="H25" s="41" t="s">
        <v>72</v>
      </c>
      <c r="I25" s="40"/>
      <c r="J25" s="41"/>
      <c r="K25" s="42">
        <v>2</v>
      </c>
      <c r="L25" s="42">
        <v>2</v>
      </c>
      <c r="M25" s="81">
        <f>IF($A25="","",VLOOKUP($A25,'[4]ž round robin žrebna lista'!$A$7:$R$128,14))</f>
        <v>0</v>
      </c>
      <c r="N25" s="4">
        <v>3</v>
      </c>
      <c r="O25" s="44" t="str">
        <f>UPPER(IF($A25="","",VLOOKUP($A25,'[4]ž round robin žrebna lista'!$A$7:$R$128,2)))</f>
        <v/>
      </c>
      <c r="P25" s="44" t="str">
        <f>UPPER(IF($A25="","",VLOOKUP($A25,'[4]ž round robin žrebna lista'!$A$7:$R$128,3)))</f>
        <v>JEROMEN</v>
      </c>
      <c r="Q25" s="44" t="str">
        <f>PROPER(IF($A25="","",VLOOKUP($A25,'[4]ž round robin žrebna lista'!$A$7:$R$128,4)))</f>
        <v>Neža</v>
      </c>
      <c r="R25" s="44" t="str">
        <f>UPPER(IF($A25="","",VLOOKUP($A25,'[4]ž round robin žrebna lista'!$A$7:$R$128,5)))</f>
        <v>MAJA</v>
      </c>
      <c r="S25" s="46"/>
      <c r="T25" s="46"/>
      <c r="U25" s="156"/>
      <c r="V25" s="46"/>
      <c r="W25" s="4">
        <v>3</v>
      </c>
      <c r="X25" s="44" t="str">
        <f>UPPER(IF($A25="","",VLOOKUP($A25,'[4]ž round robin žrebna lista'!$A$7:$R$128,2)))</f>
        <v/>
      </c>
      <c r="Y25" s="44" t="str">
        <f>UPPER(IF($A25="","",VLOOKUP($A25,'[4]ž round robin žrebna lista'!$A$7:$R$128,3)))</f>
        <v>JEROMEN</v>
      </c>
      <c r="Z25" s="44" t="str">
        <f>PROPER(IF($A25="","",VLOOKUP($A25,'[4]ž round robin žrebna lista'!$A$7:$R$128,4)))</f>
        <v>Neža</v>
      </c>
      <c r="AA25" s="44" t="str">
        <f>UPPER(IF($A25="","",VLOOKUP($A25,'[4]ž round robin žrebna lista'!$A$7:$R$128,5)))</f>
        <v>MAJA</v>
      </c>
      <c r="AB25" s="46" t="str">
        <f>IF(S25="","",IF(S25="1bb","1bb",IF(S25="3bb","3bb",IF(S25=1,0,M23))))</f>
        <v/>
      </c>
      <c r="AC25" s="46" t="str">
        <f>IF(T25="","",IF(T25="2bb","2bb",IF(T25="3bb","3bb",IF(T25=2,0,M24))))</f>
        <v/>
      </c>
      <c r="AD25" s="45"/>
      <c r="AE25" s="46" t="str">
        <f>IF(V25="","",IF(V25="3bb","3bb",IF(V25="4bb","4bb",IF(V25=3,M26,0))))</f>
        <v/>
      </c>
      <c r="AF25" s="47">
        <f>SUM(AB25:AE25)</f>
        <v>0</v>
      </c>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row>
    <row r="26" spans="1:255" ht="69" customHeight="1" x14ac:dyDescent="0.5">
      <c r="A26" s="35"/>
      <c r="B26" s="36">
        <v>4</v>
      </c>
      <c r="C26" s="37" t="str">
        <f>UPPER(IF($A26="","",VLOOKUP($A26,'[4]ž round robin žrebna lista'!$A$7:$R$128,2)))</f>
        <v/>
      </c>
      <c r="D26" s="38" t="str">
        <f>UPPER(IF($A26="","",VLOOKUP($A26,'[4]ž round robin žrebna lista'!$A$7:$R$128,3)))</f>
        <v/>
      </c>
      <c r="E26" s="38" t="str">
        <f>PROPER(IF($A26="","",VLOOKUP($A26,'[4]ž round robin žrebna lista'!$A$7:$R$128,4)))</f>
        <v/>
      </c>
      <c r="F26" s="39" t="str">
        <f>UPPER(IF($A26="","",VLOOKUP($A26,'[4]ž round robin žrebna lista'!$A$7:$R$128,5)))</f>
        <v/>
      </c>
      <c r="G26" s="41"/>
      <c r="H26" s="41"/>
      <c r="I26" s="41"/>
      <c r="J26" s="40"/>
      <c r="K26" s="42"/>
      <c r="L26" s="42"/>
      <c r="M26" s="81" t="str">
        <f>IF($A26="","",VLOOKUP($A26,'[4]ž round robin žrebna lista'!$A$7:$R$128,14))</f>
        <v/>
      </c>
      <c r="N26" s="4">
        <v>4</v>
      </c>
      <c r="O26" s="44" t="str">
        <f>UPPER(IF($A26="","",VLOOKUP($A26,'[4]ž round robin žrebna lista'!$A$7:$R$128,2)))</f>
        <v/>
      </c>
      <c r="P26" s="44" t="str">
        <f>UPPER(IF($A26="","",VLOOKUP($A26,'[4]ž round robin žrebna lista'!$A$7:$R$128,3)))</f>
        <v/>
      </c>
      <c r="Q26" s="44" t="str">
        <f>PROPER(IF($A26="","",VLOOKUP($A26,'[4]ž round robin žrebna lista'!$A$7:$R$128,4)))</f>
        <v/>
      </c>
      <c r="R26" s="44" t="str">
        <f>UPPER(IF($A26="","",VLOOKUP($A26,'[4]ž round robin žrebna lista'!$A$7:$R$128,5)))</f>
        <v/>
      </c>
      <c r="S26" s="46"/>
      <c r="T26" s="46"/>
      <c r="U26" s="46"/>
      <c r="V26" s="156"/>
      <c r="W26" s="4">
        <v>4</v>
      </c>
      <c r="X26" s="44" t="str">
        <f>UPPER(IF($A26="","",VLOOKUP($A26,'[4]ž round robin žrebna lista'!$A$7:$R$128,2)))</f>
        <v/>
      </c>
      <c r="Y26" s="44" t="str">
        <f>UPPER(IF($A26="","",VLOOKUP($A26,'[4]ž round robin žrebna lista'!$A$7:$R$128,3)))</f>
        <v/>
      </c>
      <c r="Z26" s="44" t="str">
        <f>PROPER(IF($A26="","",VLOOKUP($A26,'[4]ž round robin žrebna lista'!$A$7:$R$128,4)))</f>
        <v/>
      </c>
      <c r="AA26" s="44" t="str">
        <f>UPPER(IF($A26="","",VLOOKUP($A26,'[4]ž round robin žrebna lista'!$A$7:$R$128,5)))</f>
        <v/>
      </c>
      <c r="AB26" s="46" t="str">
        <f>IF(S26="","",IF(S26="1bb","1bb",IF(S26="4bb","4bb",IF(S26=1,0,M23))))</f>
        <v/>
      </c>
      <c r="AC26" s="46" t="str">
        <f>IF(T26="","",IF(T26="2bb","2bb",IF(T26="4bb","4bb",IF(T26=2,0,M24))))</f>
        <v/>
      </c>
      <c r="AD26" s="46" t="str">
        <f>IF(U26="","",IF(U26="3bb","3bb",IF(U26="4bb","4bb",IF(U26=3,0,M25))))</f>
        <v/>
      </c>
      <c r="AE26" s="45"/>
      <c r="AF26" s="47">
        <f>SUM(AB26:AD26)</f>
        <v>0</v>
      </c>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row>
    <row r="27" spans="1:255" ht="79.5" customHeight="1" x14ac:dyDescent="0.55000000000000004">
      <c r="A27" s="415"/>
      <c r="B27" s="415"/>
      <c r="C27" s="421"/>
      <c r="D27" s="421"/>
      <c r="E27" s="1"/>
      <c r="F27" s="67" t="s">
        <v>19</v>
      </c>
      <c r="G27" s="68"/>
      <c r="H27" s="68"/>
      <c r="I27" s="68"/>
      <c r="J27" s="69" t="s">
        <v>20</v>
      </c>
      <c r="K27" s="422"/>
      <c r="L27" s="422"/>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row>
    <row r="28" spans="1:255" s="28" customFormat="1" ht="50.1" customHeight="1" x14ac:dyDescent="0.55000000000000004">
      <c r="A28" s="415"/>
      <c r="B28" s="415"/>
      <c r="C28" s="70" t="s">
        <v>21</v>
      </c>
      <c r="D28" s="1"/>
      <c r="E28" s="1"/>
      <c r="F28" s="71" t="s">
        <v>22</v>
      </c>
      <c r="G28" s="423" t="str">
        <f>'[4]vnos podatkov'!$E$10</f>
        <v>ANJA REGENT</v>
      </c>
      <c r="H28" s="423" t="str">
        <f>'[4]vnos podatkov'!$E$10</f>
        <v>ANJA REGENT</v>
      </c>
      <c r="I28" s="423" t="str">
        <f>'[4]vnos podatkov'!$E$10</f>
        <v>ANJA REGENT</v>
      </c>
      <c r="J28" s="69" t="s">
        <v>20</v>
      </c>
      <c r="K28" s="414"/>
      <c r="L28" s="414"/>
      <c r="M28" s="81"/>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7"/>
      <c r="FI28" s="27"/>
      <c r="FJ28" s="27"/>
      <c r="FK28" s="27"/>
      <c r="FL28" s="27"/>
      <c r="FM28" s="27"/>
      <c r="FN28" s="27"/>
      <c r="FO28" s="27"/>
      <c r="FP28" s="27"/>
      <c r="FQ28" s="27"/>
      <c r="FR28" s="27"/>
      <c r="FS28" s="27"/>
      <c r="FT28" s="27"/>
      <c r="FU28" s="27"/>
      <c r="FV28" s="27"/>
      <c r="FW28" s="27"/>
      <c r="FX28" s="27"/>
      <c r="FY28" s="27"/>
      <c r="FZ28" s="27"/>
      <c r="GA28" s="27"/>
      <c r="GB28" s="27"/>
      <c r="GC28" s="27"/>
      <c r="GD28" s="27"/>
      <c r="GE28" s="27"/>
      <c r="GF28" s="27"/>
      <c r="GG28" s="27"/>
      <c r="GH28" s="27"/>
      <c r="GI28" s="27"/>
      <c r="GJ28" s="27"/>
      <c r="GK28" s="27"/>
      <c r="GL28" s="27"/>
      <c r="GM28" s="27"/>
      <c r="GN28" s="27"/>
      <c r="GO28" s="27"/>
      <c r="GP28" s="27"/>
      <c r="GQ28" s="27"/>
      <c r="GR28" s="27"/>
      <c r="GS28" s="27"/>
      <c r="GT28" s="27"/>
      <c r="GU28" s="27"/>
      <c r="GV28" s="27"/>
      <c r="GW28" s="27"/>
      <c r="GX28" s="27"/>
      <c r="GY28" s="27"/>
      <c r="GZ28" s="27"/>
      <c r="HA28" s="27"/>
      <c r="HB28" s="27"/>
      <c r="HC28" s="27"/>
      <c r="HD28" s="27"/>
      <c r="HE28" s="27"/>
      <c r="HF28" s="27"/>
      <c r="HG28" s="27"/>
      <c r="HH28" s="27"/>
      <c r="HI28" s="27"/>
      <c r="HJ28" s="27"/>
      <c r="HK28" s="27"/>
      <c r="HL28" s="27"/>
      <c r="HM28" s="27"/>
      <c r="HN28" s="27"/>
      <c r="HO28" s="27"/>
      <c r="HP28" s="27"/>
      <c r="HQ28" s="27"/>
      <c r="HR28" s="27"/>
      <c r="HS28" s="27"/>
      <c r="HT28" s="27"/>
      <c r="HU28" s="27"/>
      <c r="HV28" s="27"/>
      <c r="HW28" s="27"/>
      <c r="HX28" s="27"/>
      <c r="HY28" s="27"/>
      <c r="HZ28" s="27"/>
      <c r="IA28" s="27"/>
      <c r="IB28" s="27"/>
      <c r="IC28" s="27"/>
      <c r="ID28" s="27"/>
      <c r="IE28" s="27"/>
      <c r="IF28" s="27"/>
      <c r="IG28" s="27"/>
      <c r="IH28" s="27"/>
      <c r="II28" s="27"/>
      <c r="IJ28" s="27"/>
      <c r="IK28" s="27"/>
      <c r="IL28" s="27"/>
      <c r="IM28" s="27"/>
      <c r="IN28" s="27"/>
      <c r="IO28" s="27"/>
      <c r="IP28" s="27"/>
      <c r="IQ28" s="27"/>
      <c r="IR28" s="27"/>
      <c r="IS28" s="27"/>
      <c r="IT28" s="27"/>
      <c r="IU28" s="27"/>
    </row>
    <row r="29" spans="1:255" ht="50.1" customHeight="1" x14ac:dyDescent="0.55000000000000004">
      <c r="A29" s="415"/>
      <c r="B29" s="415"/>
      <c r="C29" s="73" t="s">
        <v>23</v>
      </c>
      <c r="D29" s="1"/>
      <c r="E29" s="1"/>
      <c r="F29" s="67" t="s">
        <v>63</v>
      </c>
      <c r="G29" s="423"/>
      <c r="H29" s="423"/>
      <c r="I29" s="423"/>
      <c r="J29" s="69" t="s">
        <v>20</v>
      </c>
      <c r="K29" s="414"/>
      <c r="L29" s="414"/>
    </row>
    <row r="30" spans="1:255" x14ac:dyDescent="0.4">
      <c r="A30" s="415"/>
      <c r="B30" s="415"/>
      <c r="C30" s="415"/>
      <c r="D30" s="415"/>
      <c r="E30" s="415"/>
      <c r="F30" s="415"/>
      <c r="G30" s="415"/>
      <c r="H30" s="415"/>
      <c r="I30" s="415"/>
      <c r="J30" s="415"/>
      <c r="K30" s="415"/>
      <c r="L30" s="41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c r="EO30" s="75"/>
      <c r="EP30" s="75"/>
      <c r="EQ30" s="75"/>
      <c r="ER30" s="75"/>
      <c r="ES30" s="75"/>
      <c r="ET30" s="75"/>
      <c r="EU30" s="75"/>
      <c r="EV30" s="75"/>
      <c r="EW30" s="75"/>
      <c r="EX30" s="75"/>
      <c r="EY30" s="75"/>
      <c r="EZ30" s="75"/>
      <c r="FA30" s="75"/>
      <c r="FB30" s="75"/>
      <c r="FC30" s="75"/>
      <c r="FD30" s="75"/>
      <c r="FE30" s="75"/>
      <c r="FF30" s="75"/>
      <c r="FG30" s="75"/>
      <c r="FH30" s="75"/>
      <c r="FI30" s="75"/>
      <c r="FJ30" s="75"/>
      <c r="FK30" s="75"/>
      <c r="FL30" s="75"/>
      <c r="FM30" s="75"/>
      <c r="FN30" s="75"/>
      <c r="FO30" s="75"/>
      <c r="FP30" s="75"/>
      <c r="FQ30" s="75"/>
      <c r="FR30" s="75"/>
      <c r="FS30" s="75"/>
      <c r="FT30" s="75"/>
      <c r="FU30" s="75"/>
      <c r="FV30" s="75"/>
      <c r="FW30" s="75"/>
      <c r="FX30" s="75"/>
      <c r="FY30" s="75"/>
      <c r="FZ30" s="75"/>
      <c r="GA30" s="75"/>
      <c r="GB30" s="75"/>
      <c r="GC30" s="75"/>
      <c r="GD30" s="75"/>
      <c r="GE30" s="75"/>
      <c r="GF30" s="75"/>
      <c r="GG30" s="75"/>
      <c r="GH30" s="75"/>
      <c r="GI30" s="75"/>
      <c r="GJ30" s="75"/>
      <c r="GK30" s="75"/>
      <c r="GL30" s="75"/>
      <c r="GM30" s="75"/>
      <c r="GN30" s="75"/>
      <c r="GO30" s="75"/>
      <c r="GP30" s="75"/>
      <c r="GQ30" s="75"/>
      <c r="GR30" s="75"/>
      <c r="GS30" s="75"/>
      <c r="GT30" s="75"/>
      <c r="GU30" s="75"/>
      <c r="GV30" s="75"/>
      <c r="GW30" s="75"/>
      <c r="GX30" s="75"/>
      <c r="GY30" s="75"/>
      <c r="GZ30" s="75"/>
      <c r="HA30" s="75"/>
      <c r="HB30" s="75"/>
      <c r="HC30" s="75"/>
      <c r="HD30" s="75"/>
      <c r="HE30" s="75"/>
      <c r="HF30" s="75"/>
      <c r="HG30" s="75"/>
      <c r="HH30" s="75"/>
      <c r="HI30" s="75"/>
      <c r="HJ30" s="75"/>
      <c r="HK30" s="75"/>
      <c r="HL30" s="75"/>
      <c r="HM30" s="75"/>
      <c r="HN30" s="75"/>
      <c r="HO30" s="75"/>
      <c r="HP30" s="75"/>
      <c r="HQ30" s="75"/>
      <c r="HR30" s="75"/>
      <c r="HS30" s="75"/>
      <c r="HT30" s="75"/>
      <c r="HU30" s="75"/>
      <c r="HV30" s="75"/>
      <c r="HW30" s="75"/>
      <c r="HX30" s="75"/>
      <c r="HY30" s="75"/>
      <c r="HZ30" s="75"/>
      <c r="IA30" s="75"/>
      <c r="IB30" s="75"/>
      <c r="IC30" s="75"/>
      <c r="ID30" s="75"/>
      <c r="IE30" s="75"/>
      <c r="IF30" s="75"/>
      <c r="IG30" s="75"/>
      <c r="IH30" s="75"/>
      <c r="II30" s="75"/>
      <c r="IJ30" s="75"/>
      <c r="IK30" s="75"/>
      <c r="IL30" s="75"/>
      <c r="IM30" s="75"/>
      <c r="IN30" s="75"/>
      <c r="IO30" s="75"/>
      <c r="IP30" s="75"/>
      <c r="IQ30" s="75"/>
      <c r="IR30" s="75"/>
      <c r="IS30" s="75"/>
      <c r="IT30" s="75"/>
      <c r="IU30" s="75"/>
    </row>
    <row r="31" spans="1:255" s="28" customFormat="1" ht="30.6" x14ac:dyDescent="0.55000000000000004">
      <c r="A31" s="70"/>
      <c r="B31" s="70"/>
      <c r="C31" s="70"/>
      <c r="D31" s="70"/>
      <c r="E31" s="70"/>
      <c r="F31" s="5"/>
      <c r="G31" s="70"/>
      <c r="H31" s="70"/>
      <c r="I31" s="70"/>
      <c r="J31" s="70"/>
      <c r="K31" s="70"/>
      <c r="L31" s="70"/>
      <c r="M31" s="159"/>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c r="HH31" s="27"/>
      <c r="HI31" s="27"/>
      <c r="HJ31" s="27"/>
      <c r="HK31" s="27"/>
      <c r="HL31" s="27"/>
      <c r="HM31" s="27"/>
      <c r="HN31" s="27"/>
      <c r="HO31" s="27"/>
      <c r="HP31" s="27"/>
      <c r="HQ31" s="27"/>
      <c r="HR31" s="27"/>
      <c r="HS31" s="27"/>
      <c r="HT31" s="27"/>
      <c r="HU31" s="27"/>
      <c r="HV31" s="27"/>
      <c r="HW31" s="27"/>
      <c r="HX31" s="27"/>
      <c r="HY31" s="27"/>
      <c r="HZ31" s="27"/>
      <c r="IA31" s="27"/>
      <c r="IB31" s="27"/>
      <c r="IC31" s="27"/>
      <c r="ID31" s="27"/>
      <c r="IE31" s="27"/>
      <c r="IF31" s="27"/>
      <c r="IG31" s="27"/>
      <c r="IH31" s="27"/>
      <c r="II31" s="27"/>
      <c r="IJ31" s="27"/>
      <c r="IK31" s="27"/>
      <c r="IL31" s="27"/>
      <c r="IM31" s="27"/>
      <c r="IN31" s="27"/>
      <c r="IO31" s="27"/>
      <c r="IP31" s="27"/>
      <c r="IQ31" s="27"/>
      <c r="IR31" s="27"/>
      <c r="IS31" s="27"/>
      <c r="IT31" s="27"/>
      <c r="IU31" s="27"/>
    </row>
    <row r="32" spans="1:255" x14ac:dyDescent="0.4">
      <c r="A32" s="6"/>
      <c r="B32" s="78"/>
      <c r="C32" s="78"/>
      <c r="D32" s="78"/>
      <c r="E32" s="78"/>
      <c r="F32" s="78"/>
      <c r="G32" s="78"/>
      <c r="H32" s="78"/>
      <c r="I32" s="78"/>
      <c r="J32" s="78"/>
      <c r="K32" s="78"/>
      <c r="L32" s="78"/>
      <c r="M32" s="159"/>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c r="EO32" s="75"/>
      <c r="EP32" s="75"/>
      <c r="EQ32" s="75"/>
      <c r="ER32" s="75"/>
      <c r="ES32" s="75"/>
      <c r="ET32" s="75"/>
      <c r="EU32" s="75"/>
      <c r="EV32" s="75"/>
      <c r="EW32" s="75"/>
      <c r="EX32" s="75"/>
      <c r="EY32" s="75"/>
      <c r="EZ32" s="75"/>
      <c r="FA32" s="75"/>
      <c r="FB32" s="75"/>
      <c r="FC32" s="75"/>
      <c r="FD32" s="75"/>
      <c r="FE32" s="75"/>
      <c r="FF32" s="75"/>
      <c r="FG32" s="75"/>
      <c r="FH32" s="75"/>
      <c r="FI32" s="75"/>
      <c r="FJ32" s="75"/>
      <c r="FK32" s="75"/>
      <c r="FL32" s="75"/>
      <c r="FM32" s="75"/>
      <c r="FN32" s="75"/>
      <c r="FO32" s="75"/>
      <c r="FP32" s="75"/>
      <c r="FQ32" s="75"/>
      <c r="FR32" s="75"/>
      <c r="FS32" s="75"/>
      <c r="FT32" s="75"/>
      <c r="FU32" s="75"/>
      <c r="FV32" s="75"/>
      <c r="FW32" s="75"/>
      <c r="FX32" s="75"/>
      <c r="FY32" s="75"/>
      <c r="FZ32" s="75"/>
      <c r="GA32" s="75"/>
      <c r="GB32" s="75"/>
      <c r="GC32" s="75"/>
      <c r="GD32" s="75"/>
      <c r="GE32" s="75"/>
      <c r="GF32" s="75"/>
      <c r="GG32" s="75"/>
      <c r="GH32" s="75"/>
      <c r="GI32" s="75"/>
      <c r="GJ32" s="75"/>
      <c r="GK32" s="75"/>
      <c r="GL32" s="75"/>
      <c r="GM32" s="75"/>
      <c r="GN32" s="75"/>
      <c r="GO32" s="75"/>
      <c r="GP32" s="75"/>
      <c r="GQ32" s="75"/>
      <c r="GR32" s="75"/>
      <c r="GS32" s="75"/>
      <c r="GT32" s="75"/>
      <c r="GU32" s="75"/>
      <c r="GV32" s="75"/>
      <c r="GW32" s="75"/>
      <c r="GX32" s="75"/>
      <c r="GY32" s="75"/>
      <c r="GZ32" s="75"/>
      <c r="HA32" s="75"/>
      <c r="HB32" s="75"/>
      <c r="HC32" s="75"/>
      <c r="HD32" s="75"/>
      <c r="HE32" s="75"/>
      <c r="HF32" s="75"/>
      <c r="HG32" s="75"/>
      <c r="HH32" s="75"/>
      <c r="HI32" s="75"/>
      <c r="HJ32" s="75"/>
      <c r="HK32" s="75"/>
      <c r="HL32" s="75"/>
      <c r="HM32" s="75"/>
      <c r="HN32" s="75"/>
      <c r="HO32" s="75"/>
      <c r="HP32" s="75"/>
      <c r="HQ32" s="75"/>
      <c r="HR32" s="75"/>
      <c r="HS32" s="75"/>
      <c r="HT32" s="75"/>
      <c r="HU32" s="75"/>
      <c r="HV32" s="75"/>
      <c r="HW32" s="75"/>
      <c r="HX32" s="75"/>
      <c r="HY32" s="75"/>
      <c r="HZ32" s="75"/>
      <c r="IA32" s="75"/>
      <c r="IB32" s="75"/>
      <c r="IC32" s="75"/>
      <c r="ID32" s="75"/>
      <c r="IE32" s="75"/>
      <c r="IF32" s="75"/>
      <c r="IG32" s="75"/>
      <c r="IH32" s="75"/>
      <c r="II32" s="75"/>
      <c r="IJ32" s="75"/>
      <c r="IK32" s="75"/>
      <c r="IL32" s="75"/>
      <c r="IM32" s="75"/>
      <c r="IN32" s="75"/>
      <c r="IO32" s="75"/>
      <c r="IP32" s="75"/>
      <c r="IQ32" s="75"/>
      <c r="IR32" s="75"/>
      <c r="IS32" s="75"/>
      <c r="IT32" s="75"/>
      <c r="IU32" s="75"/>
    </row>
    <row r="33" spans="10:255" x14ac:dyDescent="0.4">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row>
    <row r="34" spans="10:255" x14ac:dyDescent="0.4">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row>
    <row r="35" spans="10:255" ht="30" x14ac:dyDescent="0.5">
      <c r="J35" s="82"/>
      <c r="K35" s="82"/>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row>
    <row r="36" spans="10:255" ht="30" x14ac:dyDescent="0.5">
      <c r="J36" s="82"/>
      <c r="K36" s="82"/>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row>
    <row r="37" spans="10:255" ht="30" x14ac:dyDescent="0.5">
      <c r="J37" s="82"/>
      <c r="K37" s="82"/>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row>
    <row r="38" spans="10:255" ht="30" x14ac:dyDescent="0.5">
      <c r="J38" s="82"/>
      <c r="K38" s="82"/>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row>
    <row r="39" spans="10:255" ht="30" x14ac:dyDescent="0.5">
      <c r="J39" s="82"/>
      <c r="K39" s="82"/>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row>
    <row r="40" spans="10:255" ht="30" x14ac:dyDescent="0.5">
      <c r="J40" s="82"/>
      <c r="K40" s="82"/>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row>
    <row r="41" spans="10:255" ht="30" x14ac:dyDescent="0.5">
      <c r="J41" s="82"/>
      <c r="K41" s="82"/>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row>
    <row r="42" spans="10:255" ht="30" x14ac:dyDescent="0.5">
      <c r="J42" s="82"/>
      <c r="K42" s="82"/>
      <c r="N42" s="83"/>
      <c r="O42" s="83"/>
      <c r="P42" s="83"/>
      <c r="Q42" s="83"/>
      <c r="R42" s="83"/>
      <c r="S42" s="83"/>
      <c r="T42" s="83"/>
    </row>
    <row r="43" spans="10:255" ht="30" x14ac:dyDescent="0.5">
      <c r="J43" s="82"/>
      <c r="K43" s="82"/>
      <c r="N43" s="83"/>
      <c r="O43" s="83"/>
      <c r="P43" s="83"/>
      <c r="Q43" s="83"/>
      <c r="R43" s="83"/>
      <c r="S43" s="83"/>
      <c r="T43" s="83"/>
    </row>
    <row r="44" spans="10:255" ht="30" x14ac:dyDescent="0.5">
      <c r="J44" s="82"/>
      <c r="K44" s="82"/>
      <c r="N44" s="83"/>
      <c r="O44" s="83"/>
      <c r="P44" s="83"/>
      <c r="Q44" s="83"/>
      <c r="R44" s="83"/>
      <c r="S44" s="83"/>
      <c r="T44" s="83"/>
    </row>
    <row r="45" spans="10:255" ht="30" x14ac:dyDescent="0.5">
      <c r="J45" s="82"/>
      <c r="K45" s="82"/>
      <c r="N45" s="83"/>
      <c r="O45" s="83"/>
      <c r="P45" s="83"/>
      <c r="Q45" s="83"/>
      <c r="R45" s="83"/>
      <c r="S45" s="83"/>
      <c r="T45" s="83"/>
    </row>
    <row r="46" spans="10:255" ht="30" x14ac:dyDescent="0.5">
      <c r="J46" s="82"/>
      <c r="K46" s="82"/>
      <c r="N46" s="83"/>
      <c r="O46" s="83"/>
      <c r="P46" s="83"/>
      <c r="Q46" s="83"/>
      <c r="R46" s="83"/>
      <c r="S46" s="83"/>
      <c r="T46" s="83"/>
    </row>
    <row r="47" spans="10:255" ht="30" x14ac:dyDescent="0.5">
      <c r="J47" s="82"/>
      <c r="K47" s="82"/>
      <c r="N47" s="83"/>
      <c r="O47" s="83"/>
      <c r="P47" s="83"/>
      <c r="Q47" s="83"/>
      <c r="R47" s="83"/>
      <c r="S47" s="83"/>
      <c r="T47" s="83"/>
    </row>
    <row r="48" spans="10:255" ht="30" x14ac:dyDescent="0.5">
      <c r="J48" s="82"/>
      <c r="K48" s="82"/>
      <c r="N48" s="83"/>
      <c r="O48" s="83"/>
      <c r="P48" s="83"/>
      <c r="Q48" s="83"/>
      <c r="R48" s="83"/>
      <c r="S48" s="83"/>
      <c r="T48" s="83"/>
    </row>
    <row r="49" spans="10:20" ht="30" x14ac:dyDescent="0.5">
      <c r="J49" s="82"/>
      <c r="K49" s="82"/>
      <c r="N49" s="83"/>
      <c r="O49" s="83"/>
      <c r="P49" s="83"/>
      <c r="Q49" s="83"/>
      <c r="R49" s="83"/>
      <c r="S49" s="83"/>
      <c r="T49" s="83"/>
    </row>
    <row r="50" spans="10:20" ht="30" x14ac:dyDescent="0.5">
      <c r="J50" s="82"/>
      <c r="K50" s="82"/>
      <c r="N50" s="83"/>
      <c r="O50" s="83"/>
      <c r="P50" s="83"/>
      <c r="Q50" s="83"/>
      <c r="R50" s="83"/>
      <c r="S50" s="83"/>
      <c r="T50" s="83"/>
    </row>
    <row r="51" spans="10:20" ht="30" x14ac:dyDescent="0.5">
      <c r="J51" s="82"/>
      <c r="K51" s="82"/>
      <c r="N51" s="83"/>
      <c r="O51" s="83"/>
      <c r="P51" s="83"/>
      <c r="Q51" s="83"/>
      <c r="R51" s="83"/>
      <c r="S51" s="83"/>
      <c r="T51" s="83"/>
    </row>
    <row r="52" spans="10:20" ht="30" x14ac:dyDescent="0.5">
      <c r="J52" s="82"/>
      <c r="K52" s="82"/>
      <c r="N52" s="83"/>
      <c r="O52" s="83"/>
      <c r="P52" s="83"/>
      <c r="Q52" s="83"/>
      <c r="R52" s="83"/>
      <c r="S52" s="83"/>
      <c r="T52" s="83"/>
    </row>
    <row r="53" spans="10:20" ht="30" x14ac:dyDescent="0.5">
      <c r="J53" s="82"/>
      <c r="K53" s="82"/>
      <c r="N53" s="83"/>
      <c r="O53" s="83"/>
      <c r="P53" s="83"/>
      <c r="Q53" s="83"/>
      <c r="R53" s="83"/>
      <c r="S53" s="83"/>
      <c r="T53" s="83"/>
    </row>
    <row r="54" spans="10:20" ht="30" x14ac:dyDescent="0.5">
      <c r="J54" s="82"/>
      <c r="K54" s="82"/>
      <c r="N54" s="83"/>
      <c r="O54" s="83"/>
      <c r="P54" s="83"/>
      <c r="Q54" s="83"/>
      <c r="R54" s="83"/>
      <c r="S54" s="83"/>
      <c r="T54" s="83"/>
    </row>
    <row r="55" spans="10:20" ht="30" x14ac:dyDescent="0.5">
      <c r="J55" s="82"/>
      <c r="K55" s="82"/>
      <c r="N55" s="83"/>
      <c r="O55" s="83"/>
      <c r="P55" s="83"/>
      <c r="Q55" s="83"/>
      <c r="R55" s="83"/>
      <c r="S55" s="83"/>
      <c r="T55" s="83"/>
    </row>
    <row r="56" spans="10:20" ht="30" x14ac:dyDescent="0.5">
      <c r="J56" s="82"/>
      <c r="K56" s="82"/>
      <c r="N56" s="83"/>
      <c r="O56" s="83"/>
      <c r="P56" s="83"/>
      <c r="Q56" s="83"/>
      <c r="R56" s="83"/>
      <c r="S56" s="83"/>
      <c r="T56" s="83"/>
    </row>
    <row r="57" spans="10:20" ht="30" x14ac:dyDescent="0.5">
      <c r="J57" s="82"/>
      <c r="K57" s="82"/>
      <c r="N57" s="83"/>
      <c r="O57" s="83"/>
      <c r="P57" s="83"/>
      <c r="Q57" s="83"/>
      <c r="R57" s="83"/>
      <c r="S57" s="83"/>
      <c r="T57" s="83"/>
    </row>
    <row r="58" spans="10:20" ht="30" x14ac:dyDescent="0.5">
      <c r="J58" s="82"/>
      <c r="K58" s="82"/>
      <c r="N58" s="83"/>
      <c r="O58" s="83"/>
      <c r="P58" s="83"/>
      <c r="Q58" s="83"/>
      <c r="R58" s="83"/>
      <c r="S58" s="83"/>
      <c r="T58" s="83"/>
    </row>
    <row r="59" spans="10:20" ht="30" x14ac:dyDescent="0.5">
      <c r="J59" s="82"/>
      <c r="K59" s="82"/>
      <c r="N59" s="83"/>
      <c r="O59" s="83"/>
      <c r="P59" s="83"/>
      <c r="Q59" s="83"/>
      <c r="R59" s="83"/>
      <c r="S59" s="83"/>
      <c r="T59" s="83"/>
    </row>
    <row r="60" spans="10:20" ht="30" x14ac:dyDescent="0.5">
      <c r="J60" s="82"/>
      <c r="K60" s="82"/>
      <c r="N60" s="83"/>
      <c r="O60" s="83"/>
      <c r="P60" s="83"/>
      <c r="Q60" s="83"/>
      <c r="R60" s="83"/>
      <c r="S60" s="83"/>
      <c r="T60" s="83"/>
    </row>
    <row r="61" spans="10:20" ht="30" x14ac:dyDescent="0.5">
      <c r="J61" s="82"/>
      <c r="K61" s="82"/>
      <c r="N61" s="83"/>
      <c r="O61" s="83"/>
      <c r="P61" s="83"/>
      <c r="Q61" s="83"/>
      <c r="R61" s="83"/>
      <c r="S61" s="83"/>
      <c r="T61" s="83"/>
    </row>
    <row r="62" spans="10:20" ht="30" x14ac:dyDescent="0.5">
      <c r="J62" s="82"/>
      <c r="K62" s="82"/>
      <c r="N62" s="83"/>
      <c r="O62" s="83"/>
      <c r="P62" s="83"/>
      <c r="Q62" s="83"/>
      <c r="R62" s="83"/>
      <c r="S62" s="83"/>
      <c r="T62" s="83"/>
    </row>
    <row r="63" spans="10:20" ht="30" x14ac:dyDescent="0.5">
      <c r="J63" s="82"/>
      <c r="K63" s="82"/>
      <c r="N63" s="83"/>
      <c r="O63" s="83"/>
      <c r="P63" s="83"/>
      <c r="Q63" s="83"/>
      <c r="R63" s="83"/>
      <c r="S63" s="83"/>
      <c r="T63" s="83"/>
    </row>
    <row r="64" spans="10:20" ht="30" x14ac:dyDescent="0.5">
      <c r="J64" s="82"/>
      <c r="K64" s="82"/>
      <c r="N64" s="83"/>
      <c r="O64" s="83"/>
      <c r="P64" s="83"/>
      <c r="Q64" s="83"/>
      <c r="R64" s="83"/>
      <c r="S64" s="83"/>
      <c r="T64" s="83"/>
    </row>
    <row r="65" spans="10:20" ht="30" x14ac:dyDescent="0.5">
      <c r="J65" s="82"/>
      <c r="K65" s="82"/>
      <c r="N65" s="83"/>
      <c r="O65" s="83"/>
      <c r="P65" s="83"/>
      <c r="Q65" s="83"/>
      <c r="R65" s="83"/>
      <c r="S65" s="83"/>
      <c r="T65" s="83"/>
    </row>
    <row r="66" spans="10:20" ht="30" x14ac:dyDescent="0.5">
      <c r="J66" s="82"/>
      <c r="K66" s="82"/>
      <c r="N66" s="83"/>
      <c r="O66" s="83"/>
      <c r="P66" s="83"/>
      <c r="Q66" s="83"/>
      <c r="R66" s="83"/>
      <c r="S66" s="83"/>
      <c r="T66" s="83"/>
    </row>
    <row r="67" spans="10:20" ht="30" x14ac:dyDescent="0.5">
      <c r="J67" s="82"/>
      <c r="K67" s="82"/>
      <c r="N67" s="83"/>
      <c r="O67" s="83"/>
      <c r="P67" s="83"/>
      <c r="Q67" s="83"/>
      <c r="R67" s="83"/>
      <c r="S67" s="83"/>
      <c r="T67" s="83"/>
    </row>
    <row r="68" spans="10:20" ht="30" x14ac:dyDescent="0.5">
      <c r="J68" s="82"/>
      <c r="K68" s="82"/>
      <c r="N68" s="83"/>
      <c r="O68" s="83"/>
      <c r="P68" s="83"/>
      <c r="Q68" s="83"/>
      <c r="R68" s="83"/>
      <c r="S68" s="83"/>
      <c r="T68" s="83"/>
    </row>
    <row r="69" spans="10:20" ht="30" x14ac:dyDescent="0.5">
      <c r="J69" s="82"/>
      <c r="K69" s="82"/>
      <c r="N69" s="83"/>
      <c r="O69" s="83"/>
      <c r="P69" s="83"/>
      <c r="Q69" s="83"/>
      <c r="R69" s="83"/>
      <c r="S69" s="83"/>
      <c r="T69" s="83"/>
    </row>
    <row r="70" spans="10:20" ht="30" x14ac:dyDescent="0.5">
      <c r="J70" s="82"/>
      <c r="K70" s="82"/>
      <c r="N70" s="83"/>
      <c r="O70" s="83"/>
      <c r="P70" s="83"/>
      <c r="Q70" s="83"/>
      <c r="R70" s="83"/>
      <c r="S70" s="83"/>
      <c r="T70" s="83"/>
    </row>
    <row r="71" spans="10:20" ht="30" x14ac:dyDescent="0.5">
      <c r="J71" s="82"/>
      <c r="K71" s="82"/>
      <c r="N71" s="83"/>
      <c r="O71" s="83"/>
      <c r="P71" s="83"/>
      <c r="Q71" s="83"/>
      <c r="R71" s="83"/>
      <c r="S71" s="83"/>
      <c r="T71" s="83"/>
    </row>
    <row r="72" spans="10:20" ht="30" x14ac:dyDescent="0.5">
      <c r="J72" s="82"/>
      <c r="K72" s="82"/>
      <c r="N72" s="83"/>
      <c r="O72" s="83"/>
      <c r="P72" s="83"/>
      <c r="Q72" s="83"/>
      <c r="R72" s="83"/>
      <c r="S72" s="83"/>
      <c r="T72" s="83"/>
    </row>
    <row r="73" spans="10:20" ht="30" x14ac:dyDescent="0.5">
      <c r="J73" s="82"/>
      <c r="K73" s="82"/>
      <c r="N73" s="83"/>
      <c r="O73" s="83"/>
      <c r="P73" s="83"/>
      <c r="Q73" s="83"/>
      <c r="R73" s="83"/>
      <c r="S73" s="83"/>
      <c r="T73" s="83"/>
    </row>
    <row r="74" spans="10:20" ht="30" x14ac:dyDescent="0.5">
      <c r="J74" s="82"/>
      <c r="K74" s="82"/>
      <c r="N74" s="83"/>
      <c r="O74" s="83"/>
      <c r="P74" s="83"/>
      <c r="Q74" s="83"/>
      <c r="R74" s="83"/>
      <c r="S74" s="83"/>
      <c r="T74" s="83"/>
    </row>
    <row r="75" spans="10:20" ht="30" x14ac:dyDescent="0.5">
      <c r="J75" s="82"/>
      <c r="K75" s="82"/>
      <c r="N75" s="83"/>
      <c r="O75" s="83"/>
      <c r="P75" s="83"/>
      <c r="Q75" s="83"/>
      <c r="R75" s="83"/>
      <c r="S75" s="83"/>
      <c r="T75" s="83"/>
    </row>
    <row r="76" spans="10:20" ht="30" x14ac:dyDescent="0.5">
      <c r="J76" s="82"/>
      <c r="K76" s="82"/>
      <c r="N76" s="83"/>
      <c r="O76" s="83"/>
      <c r="P76" s="83"/>
      <c r="Q76" s="83"/>
      <c r="R76" s="83"/>
      <c r="S76" s="83"/>
      <c r="T76" s="83"/>
    </row>
    <row r="77" spans="10:20" ht="30" x14ac:dyDescent="0.5">
      <c r="J77" s="82"/>
      <c r="K77" s="82"/>
      <c r="N77" s="83"/>
      <c r="O77" s="83"/>
      <c r="P77" s="83"/>
      <c r="Q77" s="83"/>
      <c r="R77" s="83"/>
      <c r="S77" s="83"/>
      <c r="T77" s="83"/>
    </row>
    <row r="78" spans="10:20" ht="30" x14ac:dyDescent="0.5">
      <c r="J78" s="82"/>
      <c r="K78" s="82"/>
      <c r="N78" s="83"/>
      <c r="O78" s="83"/>
      <c r="P78" s="83"/>
      <c r="Q78" s="83"/>
      <c r="R78" s="83"/>
      <c r="S78" s="83"/>
      <c r="T78" s="83"/>
    </row>
    <row r="79" spans="10:20" ht="30" x14ac:dyDescent="0.5">
      <c r="J79" s="82"/>
      <c r="K79" s="82"/>
      <c r="N79" s="83"/>
      <c r="O79" s="83"/>
      <c r="P79" s="83"/>
      <c r="Q79" s="83"/>
      <c r="R79" s="83"/>
      <c r="S79" s="83"/>
      <c r="T79" s="83"/>
    </row>
    <row r="80" spans="10:20" ht="30" x14ac:dyDescent="0.5">
      <c r="J80" s="82"/>
      <c r="K80" s="82"/>
      <c r="N80" s="83"/>
      <c r="O80" s="83"/>
      <c r="P80" s="83"/>
      <c r="Q80" s="83"/>
      <c r="R80" s="83"/>
      <c r="S80" s="83"/>
      <c r="T80" s="83"/>
    </row>
    <row r="81" spans="10:20" ht="30" x14ac:dyDescent="0.5">
      <c r="J81" s="82"/>
      <c r="K81" s="82"/>
      <c r="N81" s="83"/>
      <c r="O81" s="83"/>
      <c r="P81" s="83"/>
      <c r="Q81" s="83"/>
      <c r="R81" s="83"/>
      <c r="S81" s="83"/>
      <c r="T81" s="83"/>
    </row>
    <row r="82" spans="10:20" ht="30" x14ac:dyDescent="0.5">
      <c r="J82" s="82"/>
      <c r="K82" s="82"/>
      <c r="N82" s="83"/>
      <c r="O82" s="83"/>
      <c r="P82" s="83"/>
      <c r="Q82" s="83"/>
      <c r="R82" s="83"/>
      <c r="S82" s="83"/>
      <c r="T82" s="83"/>
    </row>
    <row r="83" spans="10:20" ht="30" x14ac:dyDescent="0.5">
      <c r="J83" s="82"/>
      <c r="K83" s="85"/>
      <c r="N83" s="83"/>
      <c r="O83" s="83"/>
      <c r="P83" s="83"/>
      <c r="Q83" s="83"/>
      <c r="R83" s="83"/>
      <c r="S83" s="83"/>
      <c r="T83" s="83"/>
    </row>
    <row r="84" spans="10:20" ht="30" x14ac:dyDescent="0.5">
      <c r="J84" s="82"/>
      <c r="K84" s="82"/>
      <c r="N84" s="83"/>
      <c r="O84" s="83"/>
      <c r="P84" s="83"/>
      <c r="Q84" s="83"/>
      <c r="R84" s="83"/>
      <c r="S84" s="83"/>
      <c r="T84" s="83"/>
    </row>
    <row r="85" spans="10:20" ht="30" x14ac:dyDescent="0.5">
      <c r="J85" s="82"/>
      <c r="K85" s="82"/>
      <c r="N85" s="83"/>
      <c r="O85" s="83"/>
      <c r="P85" s="83"/>
      <c r="Q85" s="83"/>
      <c r="R85" s="83"/>
      <c r="S85" s="83"/>
      <c r="T85" s="83"/>
    </row>
    <row r="86" spans="10:20" ht="30" x14ac:dyDescent="0.5">
      <c r="J86" s="82"/>
      <c r="K86" s="82"/>
      <c r="N86" s="83"/>
      <c r="O86" s="83"/>
      <c r="P86" s="83"/>
      <c r="Q86" s="83"/>
      <c r="R86" s="83"/>
      <c r="S86" s="83"/>
      <c r="T86" s="83"/>
    </row>
    <row r="87" spans="10:20" ht="30" x14ac:dyDescent="0.5">
      <c r="J87" s="82"/>
      <c r="K87" s="82"/>
      <c r="N87" s="83"/>
      <c r="O87" s="83"/>
      <c r="P87" s="83"/>
      <c r="Q87" s="83"/>
      <c r="R87" s="83"/>
      <c r="S87" s="83"/>
      <c r="T87" s="83"/>
    </row>
    <row r="88" spans="10:20" ht="30" x14ac:dyDescent="0.5">
      <c r="J88" s="82"/>
      <c r="K88" s="82"/>
      <c r="N88" s="83"/>
      <c r="O88" s="83"/>
      <c r="P88" s="83"/>
      <c r="Q88" s="83"/>
      <c r="R88" s="83"/>
      <c r="S88" s="83"/>
      <c r="T88" s="83"/>
    </row>
    <row r="89" spans="10:20" ht="30" x14ac:dyDescent="0.5">
      <c r="J89" s="82"/>
      <c r="K89" s="82"/>
      <c r="N89" s="83"/>
      <c r="O89" s="83"/>
      <c r="P89" s="83"/>
      <c r="Q89" s="83"/>
      <c r="R89" s="83"/>
      <c r="S89" s="83"/>
      <c r="T89" s="83"/>
    </row>
    <row r="90" spans="10:20" ht="30" x14ac:dyDescent="0.5">
      <c r="J90" s="82"/>
      <c r="K90" s="82"/>
      <c r="N90" s="83"/>
      <c r="O90" s="83"/>
      <c r="P90" s="83"/>
      <c r="Q90" s="83"/>
      <c r="R90" s="83"/>
      <c r="S90" s="83"/>
      <c r="T90" s="83"/>
    </row>
    <row r="91" spans="10:20" ht="30" x14ac:dyDescent="0.5">
      <c r="J91" s="82"/>
      <c r="K91" s="82"/>
      <c r="N91" s="83"/>
      <c r="O91" s="83"/>
      <c r="P91" s="83"/>
      <c r="Q91" s="83"/>
      <c r="R91" s="83"/>
      <c r="S91" s="83"/>
      <c r="T91" s="83"/>
    </row>
    <row r="92" spans="10:20" ht="30" x14ac:dyDescent="0.5">
      <c r="J92" s="82"/>
      <c r="K92" s="82"/>
      <c r="N92" s="83"/>
      <c r="O92" s="83"/>
      <c r="P92" s="83"/>
      <c r="Q92" s="83"/>
      <c r="R92" s="83"/>
      <c r="S92" s="83"/>
      <c r="T92" s="83"/>
    </row>
    <row r="93" spans="10:20" ht="30" x14ac:dyDescent="0.5">
      <c r="J93" s="82"/>
      <c r="K93" s="82"/>
      <c r="N93" s="83"/>
      <c r="O93" s="83"/>
      <c r="P93" s="83"/>
      <c r="Q93" s="83"/>
      <c r="R93" s="83"/>
      <c r="S93" s="83"/>
      <c r="T93" s="83"/>
    </row>
    <row r="94" spans="10:20" ht="30" x14ac:dyDescent="0.5">
      <c r="J94" s="82"/>
      <c r="K94" s="82"/>
      <c r="N94" s="83"/>
      <c r="O94" s="83"/>
      <c r="P94" s="83"/>
      <c r="Q94" s="83"/>
      <c r="R94" s="83"/>
      <c r="S94" s="83"/>
      <c r="T94" s="83"/>
    </row>
    <row r="95" spans="10:20" ht="30" x14ac:dyDescent="0.5">
      <c r="J95" s="82"/>
      <c r="K95" s="82"/>
      <c r="N95" s="83"/>
      <c r="O95" s="83"/>
      <c r="P95" s="83"/>
      <c r="Q95" s="83"/>
      <c r="R95" s="83"/>
      <c r="S95" s="83"/>
      <c r="T95" s="83"/>
    </row>
    <row r="96" spans="10:20" ht="30" x14ac:dyDescent="0.5">
      <c r="J96" s="82"/>
      <c r="K96" s="82"/>
      <c r="N96" s="83"/>
      <c r="O96" s="83"/>
      <c r="P96" s="83"/>
      <c r="Q96" s="83"/>
      <c r="R96" s="83"/>
      <c r="S96" s="83"/>
      <c r="T96" s="83"/>
    </row>
    <row r="97" spans="10:20" ht="30" x14ac:dyDescent="0.5">
      <c r="J97" s="82"/>
      <c r="K97" s="82"/>
      <c r="N97" s="83"/>
      <c r="O97" s="83"/>
      <c r="P97" s="83"/>
      <c r="Q97" s="83"/>
      <c r="R97" s="83"/>
      <c r="S97" s="83"/>
      <c r="T97" s="83"/>
    </row>
    <row r="98" spans="10:20" ht="30" x14ac:dyDescent="0.5">
      <c r="J98" s="82"/>
      <c r="K98" s="82"/>
      <c r="N98" s="83"/>
      <c r="O98" s="83"/>
      <c r="P98" s="83"/>
      <c r="Q98" s="83"/>
      <c r="R98" s="83"/>
      <c r="S98" s="83"/>
      <c r="T98" s="83"/>
    </row>
    <row r="99" spans="10:20" ht="30" x14ac:dyDescent="0.5">
      <c r="J99" s="82"/>
      <c r="K99" s="82"/>
      <c r="N99" s="83"/>
      <c r="O99" s="83"/>
      <c r="P99" s="83"/>
      <c r="Q99" s="83"/>
      <c r="R99" s="83"/>
      <c r="S99" s="83"/>
      <c r="T99" s="83"/>
    </row>
    <row r="100" spans="10:20" ht="30" x14ac:dyDescent="0.5">
      <c r="J100" s="82"/>
      <c r="K100" s="82"/>
      <c r="N100" s="83"/>
      <c r="O100" s="83"/>
      <c r="P100" s="83"/>
      <c r="Q100" s="83"/>
      <c r="R100" s="83"/>
      <c r="S100" s="83"/>
      <c r="T100" s="83"/>
    </row>
    <row r="101" spans="10:20" ht="30" x14ac:dyDescent="0.5">
      <c r="J101" s="82"/>
      <c r="K101" s="82"/>
      <c r="N101" s="83"/>
      <c r="O101" s="83"/>
      <c r="P101" s="83"/>
      <c r="Q101" s="83"/>
      <c r="R101" s="83"/>
      <c r="S101" s="83"/>
      <c r="T101" s="83"/>
    </row>
    <row r="102" spans="10:20" ht="30" x14ac:dyDescent="0.5">
      <c r="J102" s="82"/>
      <c r="K102" s="82"/>
      <c r="N102" s="83"/>
      <c r="O102" s="83"/>
      <c r="P102" s="83"/>
      <c r="Q102" s="83"/>
      <c r="R102" s="83"/>
      <c r="S102" s="83"/>
      <c r="T102" s="83"/>
    </row>
    <row r="103" spans="10:20" ht="30" x14ac:dyDescent="0.5">
      <c r="J103" s="82"/>
      <c r="K103" s="82"/>
      <c r="N103" s="83"/>
      <c r="O103" s="83"/>
      <c r="P103" s="83"/>
      <c r="Q103" s="83"/>
      <c r="R103" s="83"/>
      <c r="S103" s="83"/>
      <c r="T103" s="83"/>
    </row>
    <row r="104" spans="10:20" ht="30" x14ac:dyDescent="0.5">
      <c r="J104" s="82"/>
      <c r="K104" s="82"/>
      <c r="N104" s="83"/>
      <c r="O104" s="83"/>
      <c r="P104" s="83"/>
      <c r="Q104" s="83"/>
      <c r="R104" s="83"/>
      <c r="S104" s="83"/>
      <c r="T104" s="83"/>
    </row>
    <row r="105" spans="10:20" ht="30" x14ac:dyDescent="0.5">
      <c r="J105" s="82"/>
      <c r="K105" s="82"/>
      <c r="N105" s="83"/>
      <c r="O105" s="83"/>
      <c r="P105" s="83"/>
      <c r="Q105" s="83"/>
      <c r="R105" s="83"/>
      <c r="S105" s="83"/>
      <c r="T105" s="83"/>
    </row>
    <row r="106" spans="10:20" ht="30" x14ac:dyDescent="0.5">
      <c r="J106" s="82"/>
      <c r="K106" s="82"/>
      <c r="N106" s="83"/>
      <c r="O106" s="83"/>
      <c r="P106" s="83"/>
      <c r="Q106" s="83"/>
      <c r="R106" s="83"/>
      <c r="S106" s="83"/>
      <c r="T106" s="83"/>
    </row>
    <row r="107" spans="10:20" ht="30" x14ac:dyDescent="0.5">
      <c r="J107" s="82"/>
      <c r="K107" s="82"/>
      <c r="N107" s="83"/>
      <c r="O107" s="83"/>
      <c r="P107" s="83"/>
      <c r="Q107" s="83"/>
      <c r="R107" s="83"/>
      <c r="S107" s="83"/>
      <c r="T107" s="83"/>
    </row>
    <row r="108" spans="10:20" ht="30" x14ac:dyDescent="0.5">
      <c r="J108" s="82"/>
      <c r="K108" s="82"/>
      <c r="N108" s="83"/>
      <c r="O108" s="83"/>
      <c r="P108" s="83"/>
      <c r="Q108" s="83"/>
      <c r="R108" s="83"/>
      <c r="S108" s="83"/>
      <c r="T108" s="83"/>
    </row>
    <row r="109" spans="10:20" ht="30" x14ac:dyDescent="0.5">
      <c r="J109" s="82"/>
      <c r="K109" s="82"/>
      <c r="N109" s="83"/>
      <c r="O109" s="83"/>
      <c r="P109" s="83"/>
      <c r="Q109" s="83"/>
      <c r="R109" s="83"/>
      <c r="S109" s="83"/>
      <c r="T109" s="83"/>
    </row>
    <row r="110" spans="10:20" ht="30" x14ac:dyDescent="0.5">
      <c r="J110" s="82"/>
      <c r="K110" s="82"/>
      <c r="N110" s="83"/>
      <c r="O110" s="83"/>
      <c r="P110" s="83"/>
      <c r="Q110" s="83"/>
      <c r="R110" s="83"/>
      <c r="S110" s="83"/>
      <c r="T110" s="83"/>
    </row>
    <row r="111" spans="10:20" ht="30" x14ac:dyDescent="0.5">
      <c r="J111" s="82"/>
      <c r="K111" s="82"/>
      <c r="N111" s="83"/>
      <c r="O111" s="83"/>
      <c r="P111" s="83"/>
      <c r="Q111" s="83"/>
      <c r="R111" s="83"/>
      <c r="S111" s="83"/>
      <c r="T111" s="83"/>
    </row>
    <row r="112" spans="10:20" ht="30" x14ac:dyDescent="0.5">
      <c r="J112" s="82"/>
      <c r="K112" s="82"/>
      <c r="N112" s="83"/>
      <c r="O112" s="83"/>
      <c r="P112" s="83"/>
      <c r="Q112" s="83"/>
      <c r="R112" s="83"/>
      <c r="S112" s="83"/>
      <c r="T112" s="83"/>
    </row>
    <row r="113" spans="10:20" ht="30" x14ac:dyDescent="0.5">
      <c r="J113" s="82"/>
      <c r="K113" s="82"/>
      <c r="N113" s="83"/>
      <c r="O113" s="83"/>
      <c r="P113" s="83"/>
      <c r="Q113" s="83"/>
      <c r="R113" s="83"/>
      <c r="S113" s="83"/>
      <c r="T113" s="83"/>
    </row>
    <row r="114" spans="10:20" ht="30" x14ac:dyDescent="0.5">
      <c r="J114" s="82"/>
      <c r="K114" s="82"/>
      <c r="N114" s="83"/>
      <c r="O114" s="83"/>
      <c r="P114" s="83"/>
      <c r="Q114" s="83"/>
      <c r="R114" s="83"/>
      <c r="S114" s="83"/>
      <c r="T114" s="83"/>
    </row>
    <row r="115" spans="10:20" ht="30" x14ac:dyDescent="0.5">
      <c r="J115" s="82"/>
      <c r="K115" s="82"/>
      <c r="N115" s="83"/>
      <c r="O115" s="83"/>
      <c r="P115" s="83"/>
      <c r="Q115" s="83"/>
      <c r="R115" s="83"/>
      <c r="S115" s="83"/>
      <c r="T115" s="83"/>
    </row>
    <row r="116" spans="10:20" ht="30" x14ac:dyDescent="0.5">
      <c r="J116" s="82"/>
      <c r="K116" s="82"/>
      <c r="N116" s="83"/>
      <c r="O116" s="83"/>
      <c r="P116" s="83"/>
      <c r="Q116" s="83"/>
      <c r="R116" s="83"/>
      <c r="S116" s="83"/>
      <c r="T116" s="83"/>
    </row>
    <row r="117" spans="10:20" ht="30" x14ac:dyDescent="0.5">
      <c r="J117" s="82"/>
      <c r="K117" s="82"/>
      <c r="N117" s="83"/>
      <c r="O117" s="83"/>
      <c r="P117" s="83"/>
      <c r="Q117" s="83"/>
      <c r="R117" s="83"/>
      <c r="S117" s="83"/>
      <c r="T117" s="83"/>
    </row>
    <row r="118" spans="10:20" ht="30" x14ac:dyDescent="0.5">
      <c r="J118" s="82"/>
      <c r="K118" s="82"/>
      <c r="N118" s="83"/>
      <c r="O118" s="83"/>
      <c r="P118" s="83"/>
      <c r="Q118" s="83"/>
      <c r="R118" s="83"/>
      <c r="S118" s="83"/>
      <c r="T118" s="83"/>
    </row>
    <row r="119" spans="10:20" ht="30" x14ac:dyDescent="0.5">
      <c r="J119" s="82"/>
      <c r="K119" s="82"/>
      <c r="N119" s="83"/>
      <c r="O119" s="83"/>
      <c r="P119" s="83"/>
      <c r="Q119" s="83"/>
      <c r="R119" s="83"/>
      <c r="S119" s="83"/>
      <c r="T119" s="83"/>
    </row>
    <row r="120" spans="10:20" ht="30" x14ac:dyDescent="0.5">
      <c r="J120" s="82"/>
      <c r="K120" s="82"/>
      <c r="N120" s="83"/>
      <c r="O120" s="83"/>
      <c r="P120" s="83"/>
      <c r="Q120" s="83"/>
      <c r="R120" s="83"/>
      <c r="S120" s="83"/>
      <c r="T120" s="83"/>
    </row>
    <row r="121" spans="10:20" ht="30" x14ac:dyDescent="0.5">
      <c r="J121" s="82"/>
      <c r="K121" s="82"/>
      <c r="N121" s="83"/>
      <c r="O121" s="83"/>
      <c r="P121" s="83"/>
      <c r="Q121" s="83"/>
      <c r="R121" s="83"/>
      <c r="S121" s="83"/>
      <c r="T121" s="83"/>
    </row>
    <row r="122" spans="10:20" ht="30" x14ac:dyDescent="0.5">
      <c r="J122" s="82"/>
      <c r="K122" s="82"/>
      <c r="N122" s="83"/>
      <c r="O122" s="83"/>
      <c r="P122" s="83"/>
      <c r="Q122" s="83"/>
      <c r="R122" s="83"/>
      <c r="S122" s="83"/>
      <c r="T122" s="83"/>
    </row>
    <row r="123" spans="10:20" ht="30" x14ac:dyDescent="0.5">
      <c r="J123" s="82"/>
      <c r="K123" s="82"/>
      <c r="N123" s="83"/>
      <c r="O123" s="83"/>
      <c r="P123" s="83"/>
      <c r="Q123" s="83"/>
      <c r="R123" s="83"/>
      <c r="S123" s="83"/>
      <c r="T123" s="83"/>
    </row>
    <row r="124" spans="10:20" ht="30" x14ac:dyDescent="0.5">
      <c r="J124" s="82"/>
      <c r="K124" s="82"/>
      <c r="N124" s="83"/>
      <c r="O124" s="83"/>
      <c r="P124" s="83"/>
      <c r="Q124" s="83"/>
      <c r="R124" s="83"/>
      <c r="S124" s="83"/>
      <c r="T124" s="83"/>
    </row>
    <row r="125" spans="10:20" ht="30" x14ac:dyDescent="0.5">
      <c r="J125" s="82"/>
      <c r="K125" s="82"/>
      <c r="N125" s="83"/>
      <c r="O125" s="83"/>
      <c r="P125" s="83"/>
      <c r="Q125" s="83"/>
      <c r="R125" s="83"/>
      <c r="S125" s="83"/>
      <c r="T125" s="83"/>
    </row>
    <row r="126" spans="10:20" ht="30" x14ac:dyDescent="0.5">
      <c r="J126" s="82"/>
      <c r="K126" s="82"/>
      <c r="N126" s="83"/>
      <c r="O126" s="83"/>
      <c r="P126" s="83"/>
      <c r="Q126" s="83"/>
      <c r="R126" s="83"/>
      <c r="S126" s="83"/>
      <c r="T126" s="83"/>
    </row>
    <row r="127" spans="10:20" ht="30" x14ac:dyDescent="0.5">
      <c r="J127" s="82"/>
      <c r="K127" s="82"/>
      <c r="N127" s="83"/>
      <c r="O127" s="83"/>
      <c r="P127" s="83"/>
      <c r="Q127" s="83"/>
      <c r="R127" s="83"/>
      <c r="S127" s="83"/>
      <c r="T127" s="83"/>
    </row>
    <row r="128" spans="10:20" ht="30" x14ac:dyDescent="0.5">
      <c r="J128" s="82"/>
      <c r="K128" s="82"/>
      <c r="N128" s="83"/>
      <c r="O128" s="83"/>
      <c r="P128" s="83"/>
      <c r="Q128" s="83"/>
      <c r="R128" s="83"/>
      <c r="S128" s="83"/>
      <c r="T128" s="83"/>
    </row>
    <row r="129" spans="10:20" ht="30" x14ac:dyDescent="0.5">
      <c r="J129" s="82"/>
      <c r="K129" s="82"/>
      <c r="N129" s="83"/>
      <c r="O129" s="83"/>
      <c r="P129" s="83"/>
      <c r="Q129" s="83"/>
      <c r="R129" s="83"/>
      <c r="S129" s="83"/>
      <c r="T129" s="83"/>
    </row>
    <row r="130" spans="10:20" ht="30" x14ac:dyDescent="0.5">
      <c r="J130" s="82"/>
      <c r="K130" s="82"/>
      <c r="N130" s="83"/>
      <c r="O130" s="83"/>
      <c r="P130" s="83"/>
      <c r="Q130" s="83"/>
      <c r="R130" s="83"/>
      <c r="S130" s="83"/>
      <c r="T130" s="83"/>
    </row>
    <row r="131" spans="10:20" ht="30" x14ac:dyDescent="0.5">
      <c r="J131" s="82"/>
      <c r="K131" s="82"/>
      <c r="N131" s="83"/>
      <c r="O131" s="83"/>
      <c r="P131" s="83"/>
      <c r="Q131" s="83"/>
      <c r="R131" s="83"/>
      <c r="S131" s="83"/>
      <c r="T131" s="83"/>
    </row>
    <row r="132" spans="10:20" ht="30" x14ac:dyDescent="0.5">
      <c r="J132" s="82"/>
      <c r="K132" s="82"/>
      <c r="N132" s="83"/>
      <c r="O132" s="83"/>
      <c r="P132" s="83"/>
      <c r="Q132" s="83"/>
      <c r="R132" s="83"/>
      <c r="S132" s="83"/>
      <c r="T132" s="83"/>
    </row>
    <row r="133" spans="10:20" ht="30" x14ac:dyDescent="0.5">
      <c r="J133" s="82"/>
      <c r="K133" s="82"/>
      <c r="N133" s="83"/>
      <c r="O133" s="83"/>
      <c r="P133" s="83"/>
      <c r="Q133" s="83"/>
      <c r="R133" s="83"/>
      <c r="S133" s="83"/>
      <c r="T133" s="83"/>
    </row>
    <row r="134" spans="10:20" ht="30" x14ac:dyDescent="0.5">
      <c r="J134" s="82"/>
      <c r="K134" s="82"/>
      <c r="N134" s="83"/>
      <c r="O134" s="83"/>
      <c r="P134" s="83"/>
      <c r="Q134" s="83"/>
      <c r="R134" s="83"/>
      <c r="S134" s="83"/>
      <c r="T134" s="83"/>
    </row>
    <row r="135" spans="10:20" ht="30" x14ac:dyDescent="0.5">
      <c r="J135" s="82"/>
      <c r="K135" s="82"/>
      <c r="N135" s="83"/>
      <c r="O135" s="83"/>
      <c r="P135" s="83"/>
      <c r="Q135" s="83"/>
      <c r="R135" s="83"/>
      <c r="S135" s="83"/>
      <c r="T135" s="83"/>
    </row>
    <row r="136" spans="10:20" ht="30" x14ac:dyDescent="0.5">
      <c r="J136" s="82"/>
      <c r="K136" s="82"/>
      <c r="N136" s="83"/>
      <c r="O136" s="83"/>
      <c r="P136" s="83"/>
      <c r="Q136" s="83"/>
      <c r="R136" s="83"/>
      <c r="S136" s="83"/>
      <c r="T136" s="83"/>
    </row>
    <row r="137" spans="10:20" ht="30" x14ac:dyDescent="0.5">
      <c r="J137" s="82"/>
      <c r="K137" s="82"/>
      <c r="N137" s="83"/>
      <c r="O137" s="83"/>
      <c r="P137" s="83"/>
      <c r="Q137" s="83"/>
      <c r="R137" s="83"/>
      <c r="S137" s="83"/>
      <c r="T137" s="83"/>
    </row>
    <row r="138" spans="10:20" ht="30" x14ac:dyDescent="0.5">
      <c r="J138" s="82"/>
      <c r="K138" s="82"/>
      <c r="N138" s="83"/>
      <c r="O138" s="83"/>
      <c r="P138" s="83"/>
      <c r="Q138" s="83"/>
      <c r="R138" s="83"/>
      <c r="S138" s="83"/>
      <c r="T138" s="83"/>
    </row>
    <row r="139" spans="10:20" ht="30" x14ac:dyDescent="0.5">
      <c r="J139" s="82"/>
      <c r="K139" s="82"/>
      <c r="N139" s="83"/>
      <c r="O139" s="83"/>
      <c r="P139" s="83"/>
      <c r="Q139" s="83"/>
      <c r="R139" s="83"/>
      <c r="S139" s="83"/>
      <c r="T139" s="83"/>
    </row>
    <row r="140" spans="10:20" ht="30" x14ac:dyDescent="0.5">
      <c r="J140" s="82"/>
      <c r="K140" s="82"/>
      <c r="N140" s="83"/>
      <c r="O140" s="83"/>
      <c r="P140" s="83"/>
      <c r="Q140" s="83"/>
      <c r="R140" s="83"/>
      <c r="S140" s="83"/>
      <c r="T140" s="83"/>
    </row>
    <row r="141" spans="10:20" ht="30" x14ac:dyDescent="0.5">
      <c r="J141" s="82"/>
      <c r="K141" s="82"/>
      <c r="N141" s="83"/>
      <c r="O141" s="83"/>
      <c r="P141" s="83"/>
      <c r="Q141" s="83"/>
      <c r="R141" s="83"/>
      <c r="S141" s="83"/>
      <c r="T141" s="83"/>
    </row>
    <row r="142" spans="10:20" ht="30" x14ac:dyDescent="0.5">
      <c r="J142" s="82"/>
      <c r="K142" s="82"/>
      <c r="N142" s="83"/>
      <c r="O142" s="83"/>
      <c r="P142" s="83"/>
      <c r="Q142" s="83"/>
      <c r="R142" s="83"/>
      <c r="S142" s="83"/>
      <c r="T142" s="83"/>
    </row>
    <row r="143" spans="10:20" ht="30" x14ac:dyDescent="0.5">
      <c r="J143" s="82"/>
      <c r="K143" s="82"/>
      <c r="N143" s="83"/>
      <c r="O143" s="83"/>
      <c r="P143" s="83"/>
      <c r="Q143" s="83"/>
      <c r="R143" s="83"/>
      <c r="S143" s="83"/>
      <c r="T143" s="83"/>
    </row>
    <row r="144" spans="10:20" ht="30" x14ac:dyDescent="0.5">
      <c r="J144" s="82"/>
      <c r="K144" s="82"/>
      <c r="N144" s="83"/>
      <c r="O144" s="83"/>
      <c r="P144" s="83"/>
      <c r="Q144" s="83"/>
      <c r="R144" s="83"/>
      <c r="S144" s="83"/>
      <c r="T144" s="83"/>
    </row>
    <row r="145" spans="10:20" ht="30" x14ac:dyDescent="0.5">
      <c r="J145" s="82"/>
      <c r="K145" s="82"/>
      <c r="N145" s="83"/>
      <c r="O145" s="83"/>
      <c r="P145" s="83"/>
      <c r="Q145" s="83"/>
      <c r="R145" s="83"/>
      <c r="S145" s="83"/>
      <c r="T145" s="83"/>
    </row>
    <row r="146" spans="10:20" ht="30" x14ac:dyDescent="0.5">
      <c r="J146" s="82"/>
      <c r="K146" s="82"/>
      <c r="N146" s="83"/>
      <c r="O146" s="83"/>
      <c r="P146" s="83"/>
      <c r="Q146" s="83"/>
      <c r="R146" s="83"/>
      <c r="S146" s="83"/>
      <c r="T146" s="83"/>
    </row>
    <row r="147" spans="10:20" ht="30" x14ac:dyDescent="0.5">
      <c r="J147" s="82"/>
      <c r="K147" s="82"/>
      <c r="N147" s="83"/>
      <c r="O147" s="83"/>
      <c r="P147" s="83"/>
      <c r="Q147" s="83"/>
      <c r="R147" s="83"/>
      <c r="S147" s="83"/>
      <c r="T147" s="83"/>
    </row>
    <row r="148" spans="10:20" ht="30" x14ac:dyDescent="0.5">
      <c r="J148" s="82"/>
      <c r="K148" s="82"/>
      <c r="N148" s="83"/>
      <c r="O148" s="83"/>
      <c r="P148" s="83"/>
      <c r="Q148" s="83"/>
      <c r="R148" s="83"/>
      <c r="S148" s="83"/>
      <c r="T148" s="83"/>
    </row>
    <row r="149" spans="10:20" ht="30" x14ac:dyDescent="0.5">
      <c r="J149" s="82"/>
      <c r="K149" s="82"/>
      <c r="N149" s="83"/>
      <c r="O149" s="83"/>
      <c r="P149" s="83"/>
      <c r="Q149" s="83"/>
      <c r="R149" s="83"/>
      <c r="S149" s="83"/>
      <c r="T149" s="83"/>
    </row>
    <row r="150" spans="10:20" ht="30" x14ac:dyDescent="0.5">
      <c r="J150" s="82"/>
      <c r="K150" s="82"/>
      <c r="N150" s="83"/>
      <c r="O150" s="83"/>
      <c r="P150" s="83"/>
      <c r="Q150" s="83"/>
      <c r="R150" s="83"/>
      <c r="S150" s="83"/>
      <c r="T150" s="83"/>
    </row>
    <row r="151" spans="10:20" ht="30" x14ac:dyDescent="0.5">
      <c r="J151" s="82"/>
      <c r="K151" s="82"/>
      <c r="N151" s="83"/>
      <c r="O151" s="83"/>
      <c r="P151" s="83"/>
      <c r="Q151" s="83"/>
      <c r="R151" s="83"/>
      <c r="S151" s="83"/>
      <c r="T151" s="83"/>
    </row>
    <row r="152" spans="10:20" ht="30" x14ac:dyDescent="0.5">
      <c r="J152" s="82"/>
      <c r="K152" s="82"/>
      <c r="N152" s="83"/>
      <c r="O152" s="83"/>
      <c r="P152" s="83"/>
      <c r="Q152" s="83"/>
      <c r="R152" s="83"/>
      <c r="S152" s="83"/>
      <c r="T152" s="83"/>
    </row>
    <row r="153" spans="10:20" ht="30" x14ac:dyDescent="0.5">
      <c r="J153" s="82"/>
      <c r="K153" s="82"/>
      <c r="N153" s="83"/>
      <c r="O153" s="83"/>
      <c r="P153" s="83"/>
      <c r="Q153" s="83"/>
      <c r="R153" s="83"/>
      <c r="S153" s="83"/>
      <c r="T153" s="83"/>
    </row>
    <row r="154" spans="10:20" ht="30" x14ac:dyDescent="0.5">
      <c r="J154" s="82"/>
      <c r="K154" s="82"/>
      <c r="N154" s="83"/>
      <c r="O154" s="83"/>
      <c r="P154" s="83"/>
      <c r="Q154" s="83"/>
      <c r="R154" s="83"/>
      <c r="S154" s="83"/>
      <c r="T154" s="83"/>
    </row>
    <row r="155" spans="10:20" ht="30" x14ac:dyDescent="0.5">
      <c r="J155" s="82"/>
      <c r="K155" s="82"/>
      <c r="N155" s="83"/>
      <c r="O155" s="83"/>
      <c r="P155" s="83"/>
      <c r="Q155" s="83"/>
      <c r="R155" s="83"/>
      <c r="S155" s="83"/>
      <c r="T155" s="83"/>
    </row>
    <row r="156" spans="10:20" ht="30" x14ac:dyDescent="0.5">
      <c r="J156" s="82"/>
      <c r="K156" s="82"/>
      <c r="N156" s="83"/>
      <c r="O156" s="83"/>
      <c r="P156" s="83"/>
      <c r="Q156" s="83"/>
      <c r="R156" s="83"/>
      <c r="S156" s="83"/>
      <c r="T156" s="83"/>
    </row>
    <row r="157" spans="10:20" ht="30" x14ac:dyDescent="0.5">
      <c r="J157" s="82"/>
      <c r="K157" s="82"/>
      <c r="N157" s="83"/>
      <c r="O157" s="83"/>
      <c r="P157" s="83"/>
      <c r="Q157" s="83"/>
      <c r="R157" s="83"/>
      <c r="S157" s="83"/>
      <c r="T157" s="83"/>
    </row>
    <row r="158" spans="10:20" ht="30" x14ac:dyDescent="0.5">
      <c r="J158" s="82"/>
      <c r="K158" s="82"/>
      <c r="N158" s="83"/>
      <c r="O158" s="83"/>
      <c r="P158" s="83"/>
      <c r="Q158" s="83"/>
      <c r="R158" s="83"/>
      <c r="S158" s="83"/>
      <c r="T158" s="83"/>
    </row>
    <row r="159" spans="10:20" ht="30" x14ac:dyDescent="0.5">
      <c r="J159" s="82"/>
      <c r="K159" s="82"/>
      <c r="N159" s="83"/>
      <c r="O159" s="83"/>
      <c r="P159" s="83"/>
      <c r="Q159" s="83"/>
      <c r="R159" s="83"/>
      <c r="S159" s="83"/>
      <c r="T159" s="83"/>
    </row>
    <row r="160" spans="10:20" ht="30" x14ac:dyDescent="0.5">
      <c r="J160" s="82"/>
      <c r="K160" s="82"/>
      <c r="N160" s="83"/>
      <c r="O160" s="83"/>
      <c r="P160" s="83"/>
      <c r="Q160" s="83"/>
      <c r="R160" s="83"/>
      <c r="S160" s="83"/>
      <c r="T160" s="83"/>
    </row>
    <row r="161" spans="10:20" ht="30" x14ac:dyDescent="0.5">
      <c r="J161" s="82"/>
      <c r="K161" s="82"/>
      <c r="N161" s="83"/>
      <c r="O161" s="83"/>
      <c r="P161" s="83"/>
      <c r="Q161" s="83"/>
      <c r="R161" s="83"/>
      <c r="S161" s="83"/>
      <c r="T161" s="83"/>
    </row>
    <row r="162" spans="10:20" ht="30" x14ac:dyDescent="0.5">
      <c r="J162" s="82"/>
      <c r="K162" s="82"/>
      <c r="N162" s="83"/>
      <c r="O162" s="83"/>
      <c r="P162" s="83"/>
      <c r="Q162" s="83"/>
      <c r="R162" s="83"/>
      <c r="S162" s="83"/>
      <c r="T162" s="83"/>
    </row>
    <row r="163" spans="10:20" ht="30" x14ac:dyDescent="0.5">
      <c r="J163" s="82"/>
      <c r="K163" s="82"/>
      <c r="N163" s="83"/>
      <c r="O163" s="83"/>
      <c r="P163" s="83"/>
      <c r="Q163" s="83"/>
      <c r="R163" s="83"/>
      <c r="S163" s="83"/>
      <c r="T163" s="83"/>
    </row>
    <row r="164" spans="10:20" ht="30" x14ac:dyDescent="0.5">
      <c r="J164" s="82"/>
      <c r="K164" s="82"/>
      <c r="N164" s="83"/>
      <c r="O164" s="83"/>
      <c r="P164" s="83"/>
      <c r="Q164" s="83"/>
      <c r="R164" s="83"/>
      <c r="S164" s="83"/>
      <c r="T164" s="83"/>
    </row>
    <row r="165" spans="10:20" ht="30" x14ac:dyDescent="0.5">
      <c r="J165" s="82"/>
      <c r="K165" s="82"/>
      <c r="N165" s="83"/>
      <c r="O165" s="83"/>
      <c r="P165" s="83"/>
      <c r="Q165" s="83"/>
      <c r="R165" s="83"/>
      <c r="S165" s="83"/>
      <c r="T165" s="83"/>
    </row>
    <row r="166" spans="10:20" ht="30" x14ac:dyDescent="0.5">
      <c r="J166" s="82"/>
      <c r="K166" s="82"/>
      <c r="N166" s="83"/>
      <c r="O166" s="83"/>
      <c r="P166" s="83"/>
      <c r="Q166" s="83"/>
      <c r="R166" s="83"/>
      <c r="S166" s="83"/>
      <c r="T166" s="83"/>
    </row>
    <row r="167" spans="10:20" ht="30" x14ac:dyDescent="0.5">
      <c r="J167" s="82"/>
      <c r="K167" s="82"/>
      <c r="N167" s="83"/>
      <c r="O167" s="83"/>
      <c r="P167" s="83"/>
      <c r="Q167" s="83"/>
      <c r="R167" s="83"/>
      <c r="S167" s="83"/>
      <c r="T167" s="83"/>
    </row>
    <row r="168" spans="10:20" ht="30" x14ac:dyDescent="0.5">
      <c r="J168" s="82"/>
      <c r="K168" s="82"/>
      <c r="N168" s="83"/>
      <c r="O168" s="83"/>
      <c r="P168" s="83"/>
      <c r="Q168" s="83"/>
      <c r="R168" s="83"/>
      <c r="S168" s="83"/>
      <c r="T168" s="83"/>
    </row>
    <row r="169" spans="10:20" ht="30" x14ac:dyDescent="0.5">
      <c r="J169" s="82"/>
      <c r="K169" s="82"/>
      <c r="N169" s="83"/>
      <c r="O169" s="83"/>
      <c r="P169" s="83"/>
      <c r="Q169" s="83"/>
      <c r="R169" s="83"/>
      <c r="S169" s="83"/>
      <c r="T169" s="83"/>
    </row>
    <row r="170" spans="10:20" ht="30" x14ac:dyDescent="0.5">
      <c r="J170" s="82"/>
      <c r="K170" s="82"/>
      <c r="N170" s="83"/>
      <c r="O170" s="83"/>
      <c r="P170" s="83"/>
      <c r="Q170" s="83"/>
      <c r="R170" s="83"/>
      <c r="S170" s="83"/>
      <c r="T170" s="83"/>
    </row>
    <row r="171" spans="10:20" ht="30" x14ac:dyDescent="0.5">
      <c r="J171" s="82"/>
      <c r="K171" s="82"/>
      <c r="N171" s="83"/>
      <c r="O171" s="83"/>
      <c r="P171" s="83"/>
      <c r="Q171" s="83"/>
      <c r="R171" s="83"/>
      <c r="S171" s="83"/>
      <c r="T171" s="83"/>
    </row>
    <row r="172" spans="10:20" ht="30" x14ac:dyDescent="0.5">
      <c r="J172" s="82"/>
      <c r="K172" s="82"/>
      <c r="N172" s="83"/>
      <c r="O172" s="83"/>
      <c r="P172" s="83"/>
      <c r="Q172" s="83"/>
      <c r="R172" s="83"/>
      <c r="S172" s="83"/>
      <c r="T172" s="83"/>
    </row>
    <row r="173" spans="10:20" x14ac:dyDescent="0.4">
      <c r="N173" s="83"/>
      <c r="O173" s="83"/>
      <c r="P173" s="83"/>
      <c r="Q173" s="83"/>
      <c r="R173" s="83"/>
      <c r="S173" s="83"/>
      <c r="T173" s="83"/>
    </row>
    <row r="174" spans="10:20" x14ac:dyDescent="0.4">
      <c r="N174" s="83"/>
      <c r="O174" s="83"/>
      <c r="P174" s="83"/>
      <c r="Q174" s="83"/>
      <c r="R174" s="83"/>
      <c r="S174" s="83"/>
      <c r="T174" s="83"/>
    </row>
    <row r="175" spans="10:20" x14ac:dyDescent="0.4">
      <c r="N175" s="83"/>
      <c r="O175" s="83"/>
      <c r="P175" s="83"/>
      <c r="Q175" s="83"/>
      <c r="R175" s="83"/>
      <c r="S175" s="83"/>
      <c r="T175" s="83"/>
    </row>
    <row r="176" spans="10:20" x14ac:dyDescent="0.4">
      <c r="N176" s="83"/>
      <c r="O176" s="83"/>
      <c r="P176" s="83"/>
      <c r="Q176" s="83"/>
      <c r="R176" s="83"/>
      <c r="S176" s="83"/>
      <c r="T176" s="83"/>
    </row>
    <row r="177" spans="14:20" x14ac:dyDescent="0.4">
      <c r="N177" s="83"/>
      <c r="O177" s="83"/>
      <c r="P177" s="83"/>
      <c r="Q177" s="83"/>
      <c r="R177" s="83"/>
      <c r="S177" s="83"/>
      <c r="T177" s="83"/>
    </row>
    <row r="178" spans="14:20" x14ac:dyDescent="0.4">
      <c r="N178" s="83"/>
      <c r="O178" s="83"/>
      <c r="P178" s="83"/>
      <c r="Q178" s="83"/>
      <c r="R178" s="83"/>
      <c r="S178" s="83"/>
      <c r="T178" s="83"/>
    </row>
    <row r="179" spans="14:20" x14ac:dyDescent="0.4">
      <c r="N179" s="83"/>
      <c r="O179" s="83"/>
      <c r="P179" s="83"/>
      <c r="Q179" s="83"/>
      <c r="R179" s="83"/>
      <c r="S179" s="83"/>
      <c r="T179" s="83"/>
    </row>
    <row r="180" spans="14:20" x14ac:dyDescent="0.4">
      <c r="N180" s="83"/>
      <c r="O180" s="83"/>
      <c r="P180" s="83"/>
      <c r="Q180" s="83"/>
      <c r="R180" s="83"/>
      <c r="S180" s="83"/>
      <c r="T180" s="83"/>
    </row>
    <row r="181" spans="14:20" x14ac:dyDescent="0.4">
      <c r="N181" s="83"/>
      <c r="O181" s="83"/>
      <c r="P181" s="83"/>
      <c r="Q181" s="83"/>
      <c r="R181" s="83"/>
      <c r="S181" s="83"/>
      <c r="T181" s="83"/>
    </row>
    <row r="182" spans="14:20" x14ac:dyDescent="0.4">
      <c r="N182" s="83"/>
      <c r="O182" s="83"/>
      <c r="P182" s="83"/>
      <c r="Q182" s="83"/>
      <c r="R182" s="83"/>
      <c r="S182" s="83"/>
      <c r="T182" s="83"/>
    </row>
    <row r="183" spans="14:20" x14ac:dyDescent="0.4">
      <c r="N183" s="83"/>
      <c r="O183" s="83"/>
      <c r="P183" s="83"/>
      <c r="Q183" s="83"/>
      <c r="R183" s="83"/>
      <c r="S183" s="83"/>
      <c r="T183" s="83"/>
    </row>
    <row r="184" spans="14:20" x14ac:dyDescent="0.4">
      <c r="N184" s="83"/>
      <c r="O184" s="83"/>
      <c r="P184" s="83"/>
      <c r="Q184" s="83"/>
      <c r="R184" s="83"/>
      <c r="S184" s="83"/>
      <c r="T184" s="83"/>
    </row>
    <row r="185" spans="14:20" x14ac:dyDescent="0.4">
      <c r="N185" s="83"/>
      <c r="O185" s="83"/>
      <c r="P185" s="83"/>
      <c r="Q185" s="83"/>
      <c r="R185" s="83"/>
      <c r="S185" s="83"/>
      <c r="T185" s="83"/>
    </row>
    <row r="186" spans="14:20" x14ac:dyDescent="0.4">
      <c r="N186" s="83"/>
      <c r="O186" s="83"/>
      <c r="P186" s="83"/>
      <c r="Q186" s="83"/>
      <c r="R186" s="83"/>
      <c r="S186" s="83"/>
      <c r="T186" s="83"/>
    </row>
    <row r="187" spans="14:20" x14ac:dyDescent="0.4">
      <c r="N187" s="83"/>
      <c r="O187" s="83"/>
      <c r="P187" s="83"/>
      <c r="Q187" s="83"/>
      <c r="R187" s="83"/>
      <c r="S187" s="83"/>
      <c r="T187" s="83"/>
    </row>
    <row r="188" spans="14:20" x14ac:dyDescent="0.4">
      <c r="N188" s="83"/>
      <c r="O188" s="83"/>
      <c r="P188" s="83"/>
      <c r="Q188" s="83"/>
      <c r="R188" s="83"/>
      <c r="S188" s="83"/>
      <c r="T188" s="83"/>
    </row>
    <row r="189" spans="14:20" x14ac:dyDescent="0.4">
      <c r="N189" s="83"/>
      <c r="O189" s="83"/>
      <c r="P189" s="83"/>
      <c r="Q189" s="83"/>
      <c r="R189" s="83"/>
      <c r="S189" s="83"/>
      <c r="T189" s="83"/>
    </row>
    <row r="190" spans="14:20" x14ac:dyDescent="0.4">
      <c r="N190" s="83"/>
      <c r="O190" s="83"/>
      <c r="P190" s="83"/>
      <c r="Q190" s="83"/>
      <c r="R190" s="83"/>
      <c r="S190" s="83"/>
      <c r="T190" s="83"/>
    </row>
    <row r="191" spans="14:20" x14ac:dyDescent="0.4">
      <c r="N191" s="83"/>
      <c r="O191" s="83"/>
      <c r="P191" s="83"/>
      <c r="Q191" s="83"/>
      <c r="R191" s="83"/>
      <c r="S191" s="83"/>
      <c r="T191" s="83"/>
    </row>
    <row r="192" spans="14:20" x14ac:dyDescent="0.4">
      <c r="N192" s="83"/>
      <c r="O192" s="83"/>
      <c r="P192" s="83"/>
      <c r="Q192" s="83"/>
      <c r="R192" s="83"/>
      <c r="S192" s="83"/>
      <c r="T192" s="83"/>
    </row>
    <row r="193" spans="14:20" x14ac:dyDescent="0.4">
      <c r="N193" s="83"/>
      <c r="O193" s="83"/>
      <c r="P193" s="83"/>
      <c r="Q193" s="83"/>
      <c r="R193" s="83"/>
      <c r="S193" s="83"/>
      <c r="T193" s="83"/>
    </row>
    <row r="194" spans="14:20" x14ac:dyDescent="0.4">
      <c r="N194" s="83"/>
      <c r="O194" s="83"/>
      <c r="P194" s="83"/>
      <c r="Q194" s="83"/>
      <c r="R194" s="83"/>
      <c r="S194" s="83"/>
      <c r="T194" s="83"/>
    </row>
    <row r="195" spans="14:20" x14ac:dyDescent="0.4">
      <c r="N195" s="83"/>
      <c r="O195" s="83"/>
      <c r="P195" s="83"/>
      <c r="Q195" s="83"/>
      <c r="R195" s="83"/>
      <c r="S195" s="83"/>
      <c r="T195" s="83"/>
    </row>
    <row r="196" spans="14:20" x14ac:dyDescent="0.4">
      <c r="N196" s="83"/>
      <c r="O196" s="83"/>
      <c r="P196" s="83"/>
      <c r="Q196" s="83"/>
      <c r="R196" s="83"/>
      <c r="S196" s="83"/>
      <c r="T196" s="83"/>
    </row>
    <row r="197" spans="14:20" x14ac:dyDescent="0.4">
      <c r="N197" s="83"/>
      <c r="O197" s="83"/>
      <c r="P197" s="83"/>
      <c r="Q197" s="83"/>
      <c r="R197" s="83"/>
      <c r="S197" s="83"/>
      <c r="T197" s="83"/>
    </row>
    <row r="198" spans="14:20" x14ac:dyDescent="0.4">
      <c r="N198" s="83"/>
      <c r="O198" s="83"/>
      <c r="P198" s="83"/>
      <c r="Q198" s="83"/>
      <c r="R198" s="83"/>
      <c r="S198" s="83"/>
      <c r="T198" s="83"/>
    </row>
    <row r="199" spans="14:20" x14ac:dyDescent="0.4">
      <c r="N199" s="83"/>
      <c r="O199" s="83"/>
      <c r="P199" s="83"/>
      <c r="Q199" s="83"/>
      <c r="R199" s="83"/>
      <c r="S199" s="83"/>
      <c r="T199" s="83"/>
    </row>
    <row r="200" spans="14:20" x14ac:dyDescent="0.4">
      <c r="N200" s="83"/>
      <c r="O200" s="83"/>
      <c r="P200" s="83"/>
      <c r="Q200" s="83"/>
      <c r="R200" s="83"/>
      <c r="S200" s="83"/>
      <c r="T200" s="83"/>
    </row>
    <row r="201" spans="14:20" x14ac:dyDescent="0.4">
      <c r="N201" s="83"/>
      <c r="O201" s="83"/>
      <c r="P201" s="83"/>
      <c r="Q201" s="83"/>
      <c r="R201" s="83"/>
      <c r="S201" s="83"/>
      <c r="T201" s="83"/>
    </row>
    <row r="202" spans="14:20" x14ac:dyDescent="0.4">
      <c r="N202" s="83"/>
      <c r="O202" s="83"/>
      <c r="P202" s="83"/>
      <c r="Q202" s="83"/>
      <c r="R202" s="83"/>
      <c r="S202" s="83"/>
      <c r="T202" s="83"/>
    </row>
    <row r="203" spans="14:20" x14ac:dyDescent="0.4">
      <c r="N203" s="83"/>
      <c r="O203" s="83"/>
      <c r="P203" s="83"/>
      <c r="Q203" s="83"/>
      <c r="R203" s="83"/>
      <c r="S203" s="83"/>
      <c r="T203" s="83"/>
    </row>
    <row r="204" spans="14:20" x14ac:dyDescent="0.4">
      <c r="N204" s="83"/>
      <c r="O204" s="83"/>
      <c r="P204" s="83"/>
      <c r="Q204" s="83"/>
      <c r="R204" s="83"/>
      <c r="S204" s="83"/>
      <c r="T204" s="83"/>
    </row>
    <row r="205" spans="14:20" x14ac:dyDescent="0.4">
      <c r="N205" s="83"/>
      <c r="O205" s="83"/>
      <c r="P205" s="83"/>
      <c r="Q205" s="83"/>
      <c r="R205" s="83"/>
      <c r="S205" s="83"/>
      <c r="T205" s="83"/>
    </row>
    <row r="206" spans="14:20" x14ac:dyDescent="0.4">
      <c r="N206" s="83"/>
      <c r="O206" s="83"/>
      <c r="P206" s="83"/>
      <c r="Q206" s="83"/>
      <c r="R206" s="83"/>
      <c r="S206" s="83"/>
      <c r="T206" s="83"/>
    </row>
    <row r="207" spans="14:20" x14ac:dyDescent="0.4">
      <c r="N207" s="83"/>
      <c r="O207" s="83"/>
      <c r="P207" s="83"/>
      <c r="Q207" s="83"/>
      <c r="R207" s="83"/>
      <c r="S207" s="83"/>
      <c r="T207" s="83"/>
    </row>
    <row r="208" spans="14:20" x14ac:dyDescent="0.4">
      <c r="N208" s="83"/>
      <c r="O208" s="83"/>
      <c r="P208" s="83"/>
      <c r="Q208" s="83"/>
      <c r="R208" s="83"/>
      <c r="S208" s="83"/>
      <c r="T208" s="83"/>
    </row>
    <row r="209" spans="14:20" x14ac:dyDescent="0.4">
      <c r="N209" s="83"/>
      <c r="O209" s="83"/>
      <c r="P209" s="83"/>
      <c r="Q209" s="83"/>
      <c r="R209" s="83"/>
      <c r="S209" s="83"/>
      <c r="T209" s="83"/>
    </row>
    <row r="210" spans="14:20" x14ac:dyDescent="0.4">
      <c r="N210" s="83"/>
      <c r="O210" s="83"/>
      <c r="P210" s="83"/>
      <c r="Q210" s="83"/>
      <c r="R210" s="83"/>
      <c r="S210" s="83"/>
      <c r="T210" s="83"/>
    </row>
    <row r="211" spans="14:20" x14ac:dyDescent="0.4">
      <c r="N211" s="83"/>
      <c r="O211" s="83"/>
      <c r="P211" s="83"/>
      <c r="Q211" s="83"/>
      <c r="R211" s="83"/>
      <c r="S211" s="83"/>
      <c r="T211" s="83"/>
    </row>
    <row r="212" spans="14:20" x14ac:dyDescent="0.4">
      <c r="N212" s="83"/>
      <c r="O212" s="83"/>
      <c r="P212" s="83"/>
      <c r="Q212" s="83"/>
      <c r="R212" s="83"/>
      <c r="S212" s="83"/>
      <c r="T212" s="83"/>
    </row>
    <row r="213" spans="14:20" x14ac:dyDescent="0.4">
      <c r="N213" s="83"/>
      <c r="O213" s="83"/>
      <c r="P213" s="83"/>
      <c r="Q213" s="83"/>
      <c r="R213" s="83"/>
      <c r="S213" s="83"/>
      <c r="T213" s="83"/>
    </row>
  </sheetData>
  <mergeCells count="28">
    <mergeCell ref="E5:H5"/>
    <mergeCell ref="I5:J5"/>
    <mergeCell ref="O7:S7"/>
    <mergeCell ref="B14:D14"/>
    <mergeCell ref="G14:J15"/>
    <mergeCell ref="K14:K15"/>
    <mergeCell ref="L14:L15"/>
    <mergeCell ref="H1:L1"/>
    <mergeCell ref="H2:H3"/>
    <mergeCell ref="C4:D4"/>
    <mergeCell ref="E4:H4"/>
    <mergeCell ref="C5:D5"/>
    <mergeCell ref="K28:L28"/>
    <mergeCell ref="G29:I29"/>
    <mergeCell ref="B7:D7"/>
    <mergeCell ref="G7:J8"/>
    <mergeCell ref="K7:K8"/>
    <mergeCell ref="L7:L8"/>
    <mergeCell ref="K29:L29"/>
    <mergeCell ref="A30:L30"/>
    <mergeCell ref="B21:D21"/>
    <mergeCell ref="G21:J22"/>
    <mergeCell ref="K21:K22"/>
    <mergeCell ref="L21:L22"/>
    <mergeCell ref="A27:B29"/>
    <mergeCell ref="C27:D27"/>
    <mergeCell ref="K27:L27"/>
    <mergeCell ref="G28:I28"/>
  </mergeCells>
  <conditionalFormatting sqref="E4:H6 G28:I28 G27 K3">
    <cfRule type="cellIs" dxfId="214" priority="21" stopIfTrue="1" operator="equal">
      <formula>0</formula>
    </cfRule>
  </conditionalFormatting>
  <conditionalFormatting sqref="A9:A13 A16:A20 A23:A26">
    <cfRule type="cellIs" dxfId="213" priority="20" stopIfTrue="1" operator="greaterThan">
      <formula>0</formula>
    </cfRule>
  </conditionalFormatting>
  <conditionalFormatting sqref="T9 T23">
    <cfRule type="expression" dxfId="212" priority="19" stopIfTrue="1">
      <formula>S10&lt;&gt;T9</formula>
    </cfRule>
  </conditionalFormatting>
  <conditionalFormatting sqref="S10">
    <cfRule type="expression" dxfId="211" priority="18" stopIfTrue="1">
      <formula>$S$10&lt;&gt;$T$9</formula>
    </cfRule>
  </conditionalFormatting>
  <conditionalFormatting sqref="S11 U9">
    <cfRule type="expression" dxfId="210" priority="17" stopIfTrue="1">
      <formula>$U$9&lt;&gt;$S$11</formula>
    </cfRule>
  </conditionalFormatting>
  <conditionalFormatting sqref="V9 S12:S13">
    <cfRule type="expression" dxfId="209" priority="16" stopIfTrue="1">
      <formula>$V$9&lt;&gt;$S$12</formula>
    </cfRule>
  </conditionalFormatting>
  <conditionalFormatting sqref="T11 U10">
    <cfRule type="expression" dxfId="208" priority="15" stopIfTrue="1">
      <formula>$U$10&lt;&gt;$T$11</formula>
    </cfRule>
  </conditionalFormatting>
  <conditionalFormatting sqref="T12:T13 V10">
    <cfRule type="expression" dxfId="207" priority="14" stopIfTrue="1">
      <formula>$V$10&lt;&gt;$T$12</formula>
    </cfRule>
  </conditionalFormatting>
  <conditionalFormatting sqref="V11 U12:U13">
    <cfRule type="expression" dxfId="206" priority="13" stopIfTrue="1">
      <formula>$V$11&lt;&gt;$U$12</formula>
    </cfRule>
  </conditionalFormatting>
  <conditionalFormatting sqref="T16 S17">
    <cfRule type="expression" dxfId="205" priority="12" stopIfTrue="1">
      <formula>$S$17&lt;&gt;$T$16</formula>
    </cfRule>
  </conditionalFormatting>
  <conditionalFormatting sqref="U16 S18">
    <cfRule type="expression" dxfId="204" priority="11" stopIfTrue="1">
      <formula>$U$16&lt;&gt;$S$18</formula>
    </cfRule>
  </conditionalFormatting>
  <conditionalFormatting sqref="V16 S19:S20">
    <cfRule type="expression" dxfId="203" priority="10" stopIfTrue="1">
      <formula>$V$16&lt;&gt;$S$19</formula>
    </cfRule>
  </conditionalFormatting>
  <conditionalFormatting sqref="U17 T18">
    <cfRule type="expression" dxfId="202" priority="9" stopIfTrue="1">
      <formula>$U$17&lt;&gt;$T$18</formula>
    </cfRule>
  </conditionalFormatting>
  <conditionalFormatting sqref="V17 T19:T20">
    <cfRule type="expression" dxfId="201" priority="8" stopIfTrue="1">
      <formula>$V$17&lt;&gt;$T$19</formula>
    </cfRule>
  </conditionalFormatting>
  <conditionalFormatting sqref="V18 U19:U20">
    <cfRule type="expression" dxfId="200" priority="7" stopIfTrue="1">
      <formula>$V$18&lt;&gt;$U$19</formula>
    </cfRule>
  </conditionalFormatting>
  <conditionalFormatting sqref="U23 S25">
    <cfRule type="expression" dxfId="199" priority="6" stopIfTrue="1">
      <formula>$U$23&lt;&gt;$S$25</formula>
    </cfRule>
  </conditionalFormatting>
  <conditionalFormatting sqref="V23 S26">
    <cfRule type="expression" dxfId="198" priority="5" stopIfTrue="1">
      <formula>$V$23&lt;&gt;$S$26</formula>
    </cfRule>
  </conditionalFormatting>
  <conditionalFormatting sqref="S24">
    <cfRule type="expression" dxfId="197" priority="4" stopIfTrue="1">
      <formula>T23&lt;&gt;S24</formula>
    </cfRule>
  </conditionalFormatting>
  <conditionalFormatting sqref="U24 T25">
    <cfRule type="expression" dxfId="196" priority="3" stopIfTrue="1">
      <formula>$U$24&lt;&gt;$T$25</formula>
    </cfRule>
  </conditionalFormatting>
  <conditionalFormatting sqref="V24 T26">
    <cfRule type="expression" dxfId="195" priority="2" stopIfTrue="1">
      <formula>$V$24&lt;&gt;$T$26</formula>
    </cfRule>
  </conditionalFormatting>
  <conditionalFormatting sqref="V25 U26">
    <cfRule type="expression" dxfId="194" priority="1" stopIfTrue="1">
      <formula>$V$25&lt;&gt;$U$26</formula>
    </cfRule>
  </conditionalFormatting>
  <printOptions horizontalCentered="1" gridLinesSet="0"/>
  <pageMargins left="0.74803149606299213" right="0.74803149606299213" top="1.0236220472440944" bottom="0" header="7.874015748031496E-2" footer="7.874015748031496E-2"/>
  <pageSetup paperSize="9" scale="3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18</vt:i4>
      </vt:variant>
      <vt:variant>
        <vt:lpstr>Imenovani obsegi</vt:lpstr>
      </vt:variant>
      <vt:variant>
        <vt:i4>10</vt:i4>
      </vt:variant>
    </vt:vector>
  </HeadingPairs>
  <TitlesOfParts>
    <vt:vector size="28" baseType="lpstr">
      <vt:lpstr>DEKLICE TENIS 11 </vt:lpstr>
      <vt:lpstr>DEČKI TENIS 11</vt:lpstr>
      <vt:lpstr>DEČKI TENIS 10</vt:lpstr>
      <vt:lpstr>DEKLICE TENIS 10</vt:lpstr>
      <vt:lpstr>DEKLICE FINALE- MINI TENIS </vt:lpstr>
      <vt:lpstr>DEČKI FINALE - MINI TENIS</vt:lpstr>
      <vt:lpstr>DEKLICE FINALE - MIDI TENIS</vt:lpstr>
      <vt:lpstr>DEČKI FINALE- MIDI TENIS</vt:lpstr>
      <vt:lpstr>ž RR MINI  A-C</vt:lpstr>
      <vt:lpstr>ž RR MINI  D</vt:lpstr>
      <vt:lpstr>m RR MINI A-C</vt:lpstr>
      <vt:lpstr>m RR MINI D</vt:lpstr>
      <vt:lpstr>MIDI RR m A-C</vt:lpstr>
      <vt:lpstr>MIDI RR m D-F</vt:lpstr>
      <vt:lpstr>MIDI RRm G-H</vt:lpstr>
      <vt:lpstr>ž MIDI  rr A-C</vt:lpstr>
      <vt:lpstr>ž MIDI rr D-F</vt:lpstr>
      <vt:lpstr>ž MIDI rr  G</vt:lpstr>
      <vt:lpstr>'m RR MINI A-C'!Področje_tiskanja</vt:lpstr>
      <vt:lpstr>'m RR MINI D'!Področje_tiskanja</vt:lpstr>
      <vt:lpstr>'MIDI RR m A-C'!Področje_tiskanja</vt:lpstr>
      <vt:lpstr>'MIDI RR m D-F'!Področje_tiskanja</vt:lpstr>
      <vt:lpstr>'MIDI RRm G-H'!Področje_tiskanja</vt:lpstr>
      <vt:lpstr>'ž MIDI  rr A-C'!Področje_tiskanja</vt:lpstr>
      <vt:lpstr>'ž MIDI rr  G'!Področje_tiskanja</vt:lpstr>
      <vt:lpstr>'ž MIDI rr D-F'!Področje_tiskanja</vt:lpstr>
      <vt:lpstr>'ž RR MINI  A-C'!Področje_tiskanja</vt:lpstr>
      <vt:lpstr>'ž RR MINI  D'!Področje_tiskanja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Anja Regent</dc:creator>
  <cp:lastModifiedBy>Anja Regent</cp:lastModifiedBy>
  <dcterms:created xsi:type="dcterms:W3CDTF">2026-03-14T09:59:35Z</dcterms:created>
  <dcterms:modified xsi:type="dcterms:W3CDTF">2026-03-15T17:32:51Z</dcterms:modified>
</cp:coreProperties>
</file>