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svg" ContentType="image/svg+xml"/>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externalLinks/externalLink1.xml" ContentType="application/vnd.openxmlformats-officedocument.spreadsheetml.externalLink+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comments1.xml" ContentType="application/vnd.openxmlformats-officedocument.spreadsheetml.comments+xml"/>
  <Override PartName="/xl/worksheets/sheet3.xml" ContentType="application/vnd.openxmlformats-officedocument.spreadsheetml.worksheet+xml"/>
  <Override PartName="/xl/drawings/drawing2.xml" ContentType="application/vnd.openxmlformats-officedocument.drawing+xml"/>
  <Override PartName="/xl/comments2.xml" ContentType="application/vnd.openxmlformats-officedocument.spreadsheetml.comments+xml"/>
  <Override PartName="/xl/worksheets/sheet4.xml" ContentType="application/vnd.openxmlformats-officedocument.spreadsheetml.worksheet+xml"/>
  <Override PartName="/xl/drawings/drawing3.xml" ContentType="application/vnd.openxmlformats-officedocument.drawing+xml"/>
  <Override PartName="/xl/comments3.xml" ContentType="application/vnd.openxmlformats-officedocument.spreadsheetml.comments+xml"/>
  <Override PartName="/xl/worksheets/sheet5.xml" ContentType="application/vnd.openxmlformats-officedocument.spreadsheetml.worksheet+xml"/>
  <Override PartName="/xl/drawings/drawing4.xml" ContentType="application/vnd.openxmlformats-officedocument.drawing+xml"/>
  <Override PartName="/xl/comments4.xml" ContentType="application/vnd.openxmlformats-officedocument.spreadsheetml.comments+xml"/>
  <Override PartName="/xl/worksheets/sheet6.xml" ContentType="application/vnd.openxmlformats-officedocument.spreadsheetml.worksheet+xml"/>
  <Override PartName="/xl/drawings/drawing5.xml" ContentType="application/vnd.openxmlformats-officedocument.drawing+xml"/>
  <Override PartName="/xl/comments5.xml" ContentType="application/vnd.openxmlformats-officedocument.spreadsheetml.comments+xml"/>
  <Override PartName="/xl/worksheets/sheet7.xml" ContentType="application/vnd.openxmlformats-officedocument.spreadsheetml.worksheet+xml"/>
  <Override PartName="/xl/drawings/drawing6.xml" ContentType="application/vnd.openxmlformats-officedocument.drawing+xml"/>
  <Override PartName="/xl/comments6.xml" ContentType="application/vnd.openxmlformats-officedocument.spreadsheetml.comments+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Gorazd"/>
  <workbookPr/>
  <bookViews>
    <workbookView activeTab="0" xWindow="240" yWindow="60" windowWidth="23250" windowHeight="12450" tabRatio="500"/>
  </bookViews>
  <sheets>
    <sheet name="Uradno prisotni igralci" sheetId="1" r:id="rId5"/>
    <sheet name="RR skupina 4 MINI" sheetId="2" r:id="rId6"/>
    <sheet name="RR skupina 4 MIDI" sheetId="3" r:id="rId7"/>
    <sheet name="skupina MAXI" sheetId="4" r:id="rId8"/>
    <sheet name="DO  12 LET" sheetId="5" r:id="rId9"/>
    <sheet name="DO 14 LET" sheetId="6" r:id="rId10"/>
    <sheet name="NAD  14  LET" sheetId="7" r:id="rId11"/>
  </sheets>
  <externalReferences>
    <externalReference r:id="rId4"/>
  </externalReferences>
  <definedNames>
    <definedName name="A">#REF!</definedName>
    <definedName name="B">#REF!</definedName>
    <definedName name="BORUT">#REF!</definedName>
    <definedName name="_xlnm.Print_Area" localSheetId="0">'Uradno prisotni igralci'!$A$1:$F$50</definedName>
    <definedName name="A" localSheetId="1">#REF!</definedName>
    <definedName name="B" localSheetId="1">#REF!</definedName>
    <definedName name="_xlnm.Print_Area" localSheetId="1">'RR skupina 4 MINI'!$A$1:$L$26</definedName>
    <definedName name="A" localSheetId="2">#REF!</definedName>
    <definedName name="B" localSheetId="2">#REF!</definedName>
    <definedName name="_xlnm.Print_Area" localSheetId="2">'RR skupina 4 MIDI'!$A$1:$L$36</definedName>
    <definedName name="_xlnm.Print_Area" localSheetId="3">'skupina MAXI'!$A$1:$N$41</definedName>
    <definedName name="_xlnm.Print_Area" localSheetId="4">'DO  12 LET'!$A$1:$N$43</definedName>
    <definedName name="A" localSheetId="5">#REF!</definedName>
    <definedName name="B" localSheetId="5">#REF!</definedName>
    <definedName name="_xlnm.Print_Area" localSheetId="5">'DO 14 LET'!$A$1:$L$26</definedName>
    <definedName name="_xlnm.Print_Area" localSheetId="6">'NAD  14  LET'!$A$1:$N$41</definedName>
  </definedNames>
  <calcPr/>
  <extLst>
    <ext uri="smNativeData">
      <pm:revision xmlns:pm="smNativeData" day="1737317587" val="1068" rev="124" revOS="4" revMin="124" revMax="0"/>
      <pm:docPrefs xmlns:pm="smNativeData" id="1737317587" fixedDigits="0" showNotice="1" showFrameBounds="1" autoChart="1" recalcOnPrint="1" recalcOnCopy="1" finalRounding="1" compatTextArt="1" tab="567" useDefinedPrintRange="1" printArea="currentSheet"/>
      <pm:compatibility xmlns:pm="smNativeData" id="1737317587" overlapCells="1"/>
      <pm:defCurrency xmlns:pm="smNativeData" id="1737317587"/>
    </ext>
  </extLst>
</workbook>
</file>

<file path=xl/comments1.xml><?xml version="1.0" encoding="utf-8"?>
<comments xmlns="http://schemas.openxmlformats.org/spreadsheetml/2006/main">
  <authors>
    <author>Unknown</author>
  </authors>
  <commentList>
    <comment ref="O6" authorId="0">
      <text>
        <r>
          <rPr>
            <rFont val="Tahoma"/>
            <charset val="238"/>
            <family val="2"/>
            <sz val="20"/>
            <b val="0"/>
            <i val="0"/>
            <extLst>
              <ext uri="smNativeData">
                <pm:charSpec xmlns:pm="smNativeData" id="1737317587">
                  <pm:latin face="Tahoma" sz="400" weight="normal" i="0"/>
                  <pm:cs face="Tahoma" sz="400"/>
                  <pm:ea face="Tahoma" sz="400"/>
                </pm:charSpec>
              </ext>
            </extLst>
          </rPr>
          <t xml:space="preserve">Če igralec, ki je v 1. vrstici svoje skupine, premaga igralca, ki je v 3. vrstici, v polji U8 in S10 vnesemo številko 1. Če igralec, ki je v 3. vrstici, premaga igralca, ki je v 1. vrstici, v polji U8 in S10 vnesemo številko 3. Če v omenjeni polji vnesemo različni številki, se polji obarvata (različna polja, ki sodijo skupaj, se obarvajo različno). Ko napako popravimo, se polji obarvata belo.
Če se dvoboj med omenjenima igralcema ne začne zaradi poškodbe igralca, ki je v 1. vrstici, zmagovalec je potemtakem igralec, ki je v 3. vrstici, vnesemo v zgoraj omenjeni polji 3bb (v obratnem primeru pa 1bb).
</t>
        </r>
        <r>
          <rPr>
            <rFont val="Tahoma"/>
            <charset val="238"/>
            <family val="2"/>
            <sz val="8"/>
            <b val="0"/>
            <i val="0"/>
            <extLst>
              <ext uri="smNativeData">
                <pm:charSpec xmlns:pm="smNativeData" id="1737317587">
                  <pm:latin face="Tahoma" sz="160" weight="normal" i="0"/>
                  <pm:cs face="Tahoma" sz="160"/>
                  <pm:ea face="Tahoma" sz="160"/>
                </pm:charSpec>
              </ext>
            </extLst>
          </rPr>
          <t xml:space="preserve">
</t>
        </r>
      </text>
    </comment>
    <comment ref="K8"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9"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0"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1"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4"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5"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6"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7"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20"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21"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22"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23"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List>
</comments>
</file>

<file path=xl/comments2.xml><?xml version="1.0" encoding="utf-8"?>
<comments xmlns="http://schemas.openxmlformats.org/spreadsheetml/2006/main">
  <authors>
    <author>Unknown</author>
  </authors>
  <commentList>
    <comment ref="O6" authorId="0">
      <text>
        <r>
          <rPr>
            <rFont val="Tahoma"/>
            <charset val="238"/>
            <family val="2"/>
            <sz val="20"/>
            <b val="0"/>
            <i val="0"/>
            <extLst>
              <ext uri="smNativeData">
                <pm:charSpec xmlns:pm="smNativeData" id="1737317587">
                  <pm:latin face="Tahoma" sz="400" weight="normal" i="0"/>
                  <pm:cs face="Tahoma" sz="400"/>
                  <pm:ea face="Tahoma" sz="400"/>
                </pm:charSpec>
              </ext>
            </extLst>
          </rPr>
          <t xml:space="preserve">Če igralec, ki je v 1. vrstici svoje skupine, premaga igralca, ki je v 3. vrstici, v polji U8 in S10 vnesemo številko 1. Če igralec, ki je v 3. vrstici, premaga igralca, ki je v 1. vrstici, v polji U8 in S10 vnesemo številko 3. Če v omenjeni polji vnesemo različni številki, se polji obarvata (različna polja, ki sodijo skupaj, se obarvajo različno). Ko napako popravimo, se polji obarvata belo.
Če se dvoboj med omenjenima igralcema ne začne zaradi poškodbe igralca, ki je v 1. vrstici, zmagovalec je potemtakem igralec, ki je v 3. vrstici, vnesemo v zgoraj omenjeni polji 3bb (v obratnem primeru pa 1bb).
</t>
        </r>
        <r>
          <rPr>
            <rFont val="Tahoma"/>
            <charset val="238"/>
            <family val="2"/>
            <sz val="8"/>
            <b val="0"/>
            <i val="0"/>
            <extLst>
              <ext uri="smNativeData">
                <pm:charSpec xmlns:pm="smNativeData" id="1737317587">
                  <pm:latin face="Tahoma" sz="160" weight="normal" i="0"/>
                  <pm:cs face="Tahoma" sz="160"/>
                  <pm:ea face="Tahoma" sz="160"/>
                </pm:charSpec>
              </ext>
            </extLst>
          </rPr>
          <t xml:space="preserve">
</t>
        </r>
      </text>
    </comment>
    <comment ref="K8"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9"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0"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1"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8"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9"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20"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21"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24"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25"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26"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27"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30"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31"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32"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33"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List>
</comments>
</file>

<file path=xl/comments3.xml><?xml version="1.0" encoding="utf-8"?>
<comments xmlns="http://schemas.openxmlformats.org/spreadsheetml/2006/main">
  <authors>
    <author>Unknown</author>
  </authors>
  <commentList>
    <comment ref="L49" authorId="0">
      <text>
        <r>
          <rPr>
            <rFont val="Tahoma"/>
            <charset val="238"/>
            <family val="2"/>
            <sz val="8"/>
            <b/>
            <i val="0"/>
            <color rgb="FFFF0000"/>
            <extLst>
              <ext uri="smNativeData">
                <pm:charSpec xmlns:pm="smNativeData" id="1737317587" fgClr="FF0000">
                  <pm:latin face="Tahoma" sz="160" weight="bold" i="0"/>
                  <pm:cs face="Tahoma" sz="160" weight="bold"/>
                  <pm:ea face="Tahoma" sz="160" weight="bold"/>
                </pm:charSpec>
              </ext>
            </extLst>
          </rPr>
          <t xml:space="preserve">Napiši ime in priimek ter mesto na lestvici igralke, ki se je zadnja neposredno (status D) uvrstila v žreb.
</t>
        </r>
        <r>
          <rPr>
            <rFont val="Arial"/>
            <charset val="238"/>
            <family val="2"/>
            <sz val="10"/>
            <b val="0"/>
            <i val="0"/>
            <extLst>
              <ext uri="smNativeData">
                <pm:charSpec xmlns:pm="smNativeData" id="1737317587">
                  <pm:latin face="Arial" sz="200" weight="normal" i="0"/>
                  <pm:cs face="Arial"/>
                  <pm:ea face="Arial"/>
                </pm:charSpec>
              </ext>
            </extLst>
          </rPr>
          <t xml:space="preserve">
</t>
        </r>
        <r>
          <rPr>
            <rFont val="Tahoma"/>
            <charset val="238"/>
            <family val="2"/>
            <sz val="8"/>
            <b/>
            <i val="0"/>
            <color rgb="FFFF0000"/>
            <extLst>
              <ext uri="smNativeData">
                <pm:charSpec xmlns:pm="smNativeData" id="1737317587" fgClr="FF0000">
                  <pm:latin face="Tahoma" sz="160" weight="bold" i="0"/>
                  <pm:cs face="Tahoma" sz="160" weight="bold"/>
                  <pm:ea face="Tahoma" sz="160" weight="bold"/>
                </pm:charSpec>
              </ext>
            </extLst>
          </rPr>
          <t>Primer:
Katarina Srebotnik (23)</t>
        </r>
      </text>
    </comment>
    <comment ref="K48" authorId="0">
      <text>
        <r>
          <rPr>
            <rFont val="Tahoma"/>
            <charset val="238"/>
            <family val="2"/>
            <sz val="8"/>
            <b/>
            <i val="0"/>
            <color rgb="FFFF0000"/>
            <extLst>
              <ext uri="smNativeData">
                <pm:charSpec xmlns:pm="smNativeData" id="1737317587" fgClr="FF0000">
                  <pm:latin face="Tahoma" sz="160" weight="bold" i="0"/>
                  <pm:cs face="Tahoma" sz="160" weight="bold"/>
                  <pm:ea face="Tahoma" sz="160" weight="bold"/>
                </pm:charSpec>
              </ext>
            </extLst>
          </rPr>
          <t xml:space="preserve">Za pravilen vnos časa žrebanja v celico P71 napiši:
</t>
        </r>
        <r>
          <rPr>
            <rFont val="Arial"/>
            <charset val="238"/>
            <family val="2"/>
            <sz val="10"/>
            <b val="0"/>
            <i val="0"/>
            <extLst>
              <ext uri="smNativeData">
                <pm:charSpec xmlns:pm="smNativeData" id="1737317587">
                  <pm:latin face="Arial" sz="200" weight="normal" i="0"/>
                  <pm:cs face="Arial"/>
                  <pm:ea face="Arial"/>
                </pm:charSpec>
              </ext>
            </extLst>
          </rPr>
          <t xml:space="preserve">
</t>
        </r>
        <r>
          <rPr>
            <rFont val="Tahoma"/>
            <charset val="238"/>
            <family val="2"/>
            <sz val="8"/>
            <b/>
            <i val="0"/>
            <color rgb="FFFF0000"/>
            <extLst>
              <ext uri="smNativeData">
                <pm:charSpec xmlns:pm="smNativeData" id="1737317587" fgClr="FF0000">
                  <pm:latin face="Tahoma" sz="160" weight="bold" i="0"/>
                  <pm:cs face="Tahoma" sz="160" weight="bold"/>
                  <pm:ea face="Tahoma" sz="160" weight="bold"/>
                </pm:charSpec>
              </ext>
            </extLst>
          </rPr>
          <t xml:space="preserve">=NOW( )
</t>
        </r>
        <r>
          <rPr>
            <rFont val="Arial"/>
            <charset val="238"/>
            <family val="2"/>
            <sz val="10"/>
            <b val="0"/>
            <i val="0"/>
            <extLst>
              <ext uri="smNativeData">
                <pm:charSpec xmlns:pm="smNativeData" id="1737317587">
                  <pm:latin face="Arial" sz="200" weight="normal" i="0"/>
                  <pm:cs face="Arial"/>
                  <pm:ea face="Arial"/>
                </pm:charSpec>
              </ext>
            </extLst>
          </rPr>
          <t xml:space="preserve">
</t>
        </r>
        <r>
          <rPr>
            <rFont val="Tahoma"/>
            <charset val="238"/>
            <family val="2"/>
            <sz val="8"/>
            <b/>
            <i val="0"/>
            <color rgb="FFFF0000"/>
            <extLst>
              <ext uri="smNativeData">
                <pm:charSpec xmlns:pm="smNativeData" id="1737317587" fgClr="FF0000">
                  <pm:latin face="Tahoma" sz="160" weight="bold" i="0"/>
                  <pm:cs face="Tahoma" sz="160" weight="bold"/>
                  <pm:ea face="Tahoma" sz="160" weight="bold"/>
                </pm:charSpec>
              </ext>
            </extLst>
          </rPr>
          <t>in pritisni ENTER.</t>
        </r>
      </text>
    </comment>
  </commentList>
</comments>
</file>

<file path=xl/comments4.xml><?xml version="1.0" encoding="utf-8"?>
<comments xmlns="http://schemas.openxmlformats.org/spreadsheetml/2006/main">
  <authors>
    <author>Unknown</author>
  </authors>
  <commentList>
    <comment ref="K48" authorId="0">
      <text>
        <r>
          <rPr>
            <rFont val="Tahoma"/>
            <charset val="238"/>
            <family val="2"/>
            <sz val="8"/>
            <b/>
            <i val="0"/>
            <color rgb="FFFF0000"/>
            <extLst>
              <ext uri="smNativeData">
                <pm:charSpec xmlns:pm="smNativeData" id="1737317587" fgClr="FF0000">
                  <pm:latin face="Tahoma" sz="160" weight="bold" i="0"/>
                  <pm:cs face="Tahoma" sz="160" weight="bold"/>
                  <pm:ea face="Tahoma" sz="160" weight="bold"/>
                </pm:charSpec>
              </ext>
            </extLst>
          </rPr>
          <t>Za pravilen vnos časa žrebanja v celico P71 napiši:</t>
        </r>
        <r>
          <rPr>
            <rFont val="Arial"/>
            <charset val="238"/>
            <family val="2"/>
            <sz val="10"/>
            <b val="0"/>
            <i val="0"/>
            <extLst>
              <ext uri="smNativeData">
                <pm:charSpec xmlns:pm="smNativeData" id="1737317587">
                  <pm:latin face="Arial" sz="200" weight="normal" i="0"/>
                  <pm:cs face="Arial"/>
                  <pm:ea face="Arial"/>
                </pm:charSpec>
              </ext>
            </extLst>
          </rPr>
          <t xml:space="preserve">
</t>
        </r>
        <r>
          <rPr>
            <rFont val="Tahoma"/>
            <charset val="238"/>
            <family val="2"/>
            <sz val="8"/>
            <b/>
            <i val="0"/>
            <color rgb="FFFF0000"/>
            <extLst>
              <ext uri="smNativeData">
                <pm:charSpec xmlns:pm="smNativeData" id="1737317587" fgClr="FF0000">
                  <pm:latin face="Tahoma" sz="160" weight="bold" i="0"/>
                  <pm:cs face="Tahoma" sz="160" weight="bold"/>
                  <pm:ea face="Tahoma" sz="160" weight="bold"/>
                </pm:charSpec>
              </ext>
            </extLst>
          </rPr>
          <t xml:space="preserve">
=NOW( )</t>
        </r>
        <r>
          <rPr>
            <rFont val="Arial"/>
            <charset val="238"/>
            <family val="2"/>
            <sz val="10"/>
            <b val="0"/>
            <i val="0"/>
            <extLst>
              <ext uri="smNativeData">
                <pm:charSpec xmlns:pm="smNativeData" id="1737317587">
                  <pm:latin face="Arial" sz="200" weight="normal" i="0"/>
                  <pm:cs face="Arial"/>
                  <pm:ea face="Arial"/>
                </pm:charSpec>
              </ext>
            </extLst>
          </rPr>
          <t xml:space="preserve">
</t>
        </r>
        <r>
          <rPr>
            <rFont val="Tahoma"/>
            <charset val="238"/>
            <family val="2"/>
            <sz val="8"/>
            <b/>
            <i val="0"/>
            <color rgb="FFFF0000"/>
            <extLst>
              <ext uri="smNativeData">
                <pm:charSpec xmlns:pm="smNativeData" id="1737317587" fgClr="FF0000">
                  <pm:latin face="Tahoma" sz="160" weight="bold" i="0"/>
                  <pm:cs face="Tahoma" sz="160" weight="bold"/>
                  <pm:ea face="Tahoma" sz="160" weight="bold"/>
                </pm:charSpec>
              </ext>
            </extLst>
          </rPr>
          <t xml:space="preserve">
in pritisni ENTER.</t>
        </r>
      </text>
    </comment>
    <comment ref="L49" authorId="0">
      <text>
        <r>
          <rPr>
            <rFont val="Tahoma"/>
            <charset val="238"/>
            <family val="2"/>
            <sz val="8"/>
            <b/>
            <i val="0"/>
            <color rgb="FFFF0000"/>
            <extLst>
              <ext uri="smNativeData">
                <pm:charSpec xmlns:pm="smNativeData" id="1737317587" fgClr="FF0000">
                  <pm:latin face="Tahoma" sz="160" weight="bold" i="0"/>
                  <pm:cs face="Tahoma" sz="160" weight="bold"/>
                  <pm:ea face="Tahoma" sz="160" weight="bold"/>
                </pm:charSpec>
              </ext>
            </extLst>
          </rPr>
          <t>Napiši ime in priimek ter mesto na lestvici igralke, ki se je zadnja neposredno (status D) uvrstila v žreb.</t>
        </r>
        <r>
          <rPr>
            <rFont val="Arial"/>
            <charset val="238"/>
            <family val="2"/>
            <sz val="10"/>
            <b val="0"/>
            <i val="0"/>
            <extLst>
              <ext uri="smNativeData">
                <pm:charSpec xmlns:pm="smNativeData" id="1737317587">
                  <pm:latin face="Arial" sz="200" weight="normal" i="0"/>
                  <pm:cs face="Arial"/>
                  <pm:ea face="Arial"/>
                </pm:charSpec>
              </ext>
            </extLst>
          </rPr>
          <t xml:space="preserve">
</t>
        </r>
        <r>
          <rPr>
            <rFont val="Tahoma"/>
            <charset val="238"/>
            <family val="2"/>
            <sz val="8"/>
            <b/>
            <i val="0"/>
            <color rgb="FFFF0000"/>
            <extLst>
              <ext uri="smNativeData">
                <pm:charSpec xmlns:pm="smNativeData" id="1737317587" fgClr="FF0000">
                  <pm:latin face="Tahoma" sz="160" weight="bold" i="0"/>
                  <pm:cs face="Tahoma" sz="160" weight="bold"/>
                  <pm:ea face="Tahoma" sz="160" weight="bold"/>
                </pm:charSpec>
              </ext>
            </extLst>
          </rPr>
          <t xml:space="preserve">
Primer:</t>
        </r>
        <r>
          <rPr>
            <rFont val="Arial"/>
            <charset val="238"/>
            <family val="2"/>
            <sz val="10"/>
            <b val="0"/>
            <i val="0"/>
            <extLst>
              <ext uri="smNativeData">
                <pm:charSpec xmlns:pm="smNativeData" id="1737317587">
                  <pm:latin face="Arial" sz="200" weight="normal" i="0"/>
                  <pm:cs face="Arial"/>
                  <pm:ea face="Arial"/>
                </pm:charSpec>
              </ext>
            </extLst>
          </rPr>
          <t xml:space="preserve">
Katarina Srebotnik (23)</t>
        </r>
      </text>
    </comment>
  </commentList>
</comments>
</file>

<file path=xl/comments5.xml><?xml version="1.0" encoding="utf-8"?>
<comments xmlns="http://schemas.openxmlformats.org/spreadsheetml/2006/main">
  <authors>
    <author>Unknown</author>
  </authors>
  <commentList>
    <comment ref="O6" authorId="0">
      <text>
        <r>
          <rPr>
            <rFont val="Tahoma"/>
            <charset val="238"/>
            <family val="2"/>
            <sz val="20"/>
            <b val="0"/>
            <i val="0"/>
            <extLst>
              <ext uri="smNativeData">
                <pm:charSpec xmlns:pm="smNativeData" id="1737317587">
                  <pm:latin face="Tahoma" sz="400" weight="normal" i="0"/>
                  <pm:cs face="Tahoma" sz="400"/>
                  <pm:ea face="Tahoma" sz="400"/>
                </pm:charSpec>
              </ext>
            </extLst>
          </rPr>
          <t xml:space="preserve">Če igralec, ki je v 1. vrstici svoje skupine, premaga igralca, ki je v 3. vrstici, v polji U8 in S10 vnesemo številko 1. Če igralec, ki je v 3. vrstici, premaga igralca, ki je v 1. vrstici, v polji U8 in S10 vnesemo številko 3. Če v omenjeni polji vnesemo različni številki, se polji obarvata (različna polja, ki sodijo skupaj, se obarvajo različno). Ko napako popravimo, se polji obarvata belo.
Če se dvoboj med omenjenima igralcema ne začne zaradi poškodbe igralca, ki je v 1. vrstici, zmagovalec je potemtakem igralec, ki je v 3. vrstici, vnesemo v zgoraj omenjeni polji 3bb (v obratnem primeru pa 1bb).
</t>
        </r>
        <r>
          <rPr>
            <rFont val="Tahoma"/>
            <charset val="238"/>
            <family val="2"/>
            <sz val="8"/>
            <b val="0"/>
            <i val="0"/>
            <extLst>
              <ext uri="smNativeData">
                <pm:charSpec xmlns:pm="smNativeData" id="1737317587">
                  <pm:latin face="Tahoma" sz="160" weight="normal" i="0"/>
                  <pm:cs face="Tahoma" sz="160"/>
                  <pm:ea face="Tahoma" sz="160"/>
                </pm:charSpec>
              </ext>
            </extLst>
          </rPr>
          <t xml:space="preserve">
</t>
        </r>
      </text>
    </comment>
    <comment ref="K8"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9"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0"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1"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4"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5"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6"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17"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20"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21"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22"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 ref="K23" authorId="0">
      <text>
        <r>
          <rPr>
            <rFont val="Tahoma"/>
            <charset val="238"/>
            <family val="2"/>
            <sz val="18"/>
            <b val="0"/>
            <i val="0"/>
            <extLst>
              <ext uri="smNativeData">
                <pm:charSpec xmlns:pm="smNativeData" id="1737317587">
                  <pm:latin face="Tahoma" sz="360" weight="normal" i="0"/>
                  <pm:cs face="Tahoma" sz="360"/>
                  <pm:ea face="Tahoma" sz="360"/>
                </pm:charSpec>
              </ext>
            </extLst>
          </rPr>
          <t>Če ti ne uspe napisati številke nič (0), najprej napiši opuščaj ('), ki ga napišeš tako, da pritisneš tipko Shift in tipko, ki ima poševnico in vprašaj, nato pa številko 0.</t>
        </r>
      </text>
    </comment>
  </commentList>
</comments>
</file>

<file path=xl/comments6.xml><?xml version="1.0" encoding="utf-8"?>
<comments xmlns="http://schemas.openxmlformats.org/spreadsheetml/2006/main">
  <authors>
    <author>Unknown</author>
  </authors>
  <commentList>
    <comment ref="L49" authorId="0">
      <text>
        <r>
          <rPr>
            <rFont val="Tahoma"/>
            <charset val="238"/>
            <family val="2"/>
            <sz val="8"/>
            <b/>
            <i val="0"/>
            <color rgb="FFFF0000"/>
            <extLst>
              <ext uri="smNativeData">
                <pm:charSpec xmlns:pm="smNativeData" id="1737317587" fgClr="FF0000">
                  <pm:latin face="Tahoma" sz="160" weight="bold" i="0"/>
                  <pm:cs face="Tahoma" sz="160" weight="bold"/>
                  <pm:ea face="Tahoma" sz="160" weight="bold"/>
                </pm:charSpec>
              </ext>
            </extLst>
          </rPr>
          <t xml:space="preserve">Napiši ime in priimek ter mesto na lestvici igralke, ki se je zadnja neposredno (status D) uvrstila v žreb.
</t>
        </r>
        <r>
          <rPr>
            <rFont val="Arial"/>
            <charset val="238"/>
            <family val="2"/>
            <sz val="10"/>
            <b val="0"/>
            <i val="0"/>
            <extLst>
              <ext uri="smNativeData">
                <pm:charSpec xmlns:pm="smNativeData" id="1737317587">
                  <pm:latin face="Arial" sz="200" weight="normal" i="0"/>
                  <pm:cs face="Arial"/>
                  <pm:ea face="Arial"/>
                </pm:charSpec>
              </ext>
            </extLst>
          </rPr>
          <t xml:space="preserve">
</t>
        </r>
        <r>
          <rPr>
            <rFont val="Tahoma"/>
            <charset val="238"/>
            <family val="2"/>
            <sz val="8"/>
            <b/>
            <i val="0"/>
            <color rgb="FFFF0000"/>
            <extLst>
              <ext uri="smNativeData">
                <pm:charSpec xmlns:pm="smNativeData" id="1737317587" fgClr="FF0000">
                  <pm:latin face="Tahoma" sz="160" weight="bold" i="0"/>
                  <pm:cs face="Tahoma" sz="160" weight="bold"/>
                  <pm:ea face="Tahoma" sz="160" weight="bold"/>
                </pm:charSpec>
              </ext>
            </extLst>
          </rPr>
          <t>Primer:
Katarina Srebotnik (23)</t>
        </r>
      </text>
    </comment>
    <comment ref="K48" authorId="0">
      <text>
        <r>
          <rPr>
            <rFont val="Tahoma"/>
            <charset val="238"/>
            <family val="2"/>
            <sz val="8"/>
            <b/>
            <i val="0"/>
            <color rgb="FFFF0000"/>
            <extLst>
              <ext uri="smNativeData">
                <pm:charSpec xmlns:pm="smNativeData" id="1737317587" fgClr="FF0000">
                  <pm:latin face="Tahoma" sz="160" weight="bold" i="0"/>
                  <pm:cs face="Tahoma" sz="160" weight="bold"/>
                  <pm:ea face="Tahoma" sz="160" weight="bold"/>
                </pm:charSpec>
              </ext>
            </extLst>
          </rPr>
          <t xml:space="preserve">Za pravilen vnos časa žrebanja v celico P71 napiši:
</t>
        </r>
        <r>
          <rPr>
            <rFont val="Arial"/>
            <charset val="238"/>
            <family val="2"/>
            <sz val="10"/>
            <b val="0"/>
            <i val="0"/>
            <extLst>
              <ext uri="smNativeData">
                <pm:charSpec xmlns:pm="smNativeData" id="1737317587">
                  <pm:latin face="Arial" sz="200" weight="normal" i="0"/>
                  <pm:cs face="Arial"/>
                  <pm:ea face="Arial"/>
                </pm:charSpec>
              </ext>
            </extLst>
          </rPr>
          <t xml:space="preserve">
</t>
        </r>
        <r>
          <rPr>
            <rFont val="Tahoma"/>
            <charset val="238"/>
            <family val="2"/>
            <sz val="8"/>
            <b/>
            <i val="0"/>
            <color rgb="FFFF0000"/>
            <extLst>
              <ext uri="smNativeData">
                <pm:charSpec xmlns:pm="smNativeData" id="1737317587" fgClr="FF0000">
                  <pm:latin face="Tahoma" sz="160" weight="bold" i="0"/>
                  <pm:cs face="Tahoma" sz="160" weight="bold"/>
                  <pm:ea face="Tahoma" sz="160" weight="bold"/>
                </pm:charSpec>
              </ext>
            </extLst>
          </rPr>
          <t xml:space="preserve">=NOW( )
</t>
        </r>
        <r>
          <rPr>
            <rFont val="Arial"/>
            <charset val="238"/>
            <family val="2"/>
            <sz val="10"/>
            <b val="0"/>
            <i val="0"/>
            <extLst>
              <ext uri="smNativeData">
                <pm:charSpec xmlns:pm="smNativeData" id="1737317587">
                  <pm:latin face="Arial" sz="200" weight="normal" i="0"/>
                  <pm:cs face="Arial"/>
                  <pm:ea face="Arial"/>
                </pm:charSpec>
              </ext>
            </extLst>
          </rPr>
          <t xml:space="preserve">
</t>
        </r>
        <r>
          <rPr>
            <rFont val="Tahoma"/>
            <charset val="238"/>
            <family val="2"/>
            <sz val="8"/>
            <b/>
            <i val="0"/>
            <color rgb="FFFF0000"/>
            <extLst>
              <ext uri="smNativeData">
                <pm:charSpec xmlns:pm="smNativeData" id="1737317587" fgClr="FF0000">
                  <pm:latin face="Tahoma" sz="160" weight="bold" i="0"/>
                  <pm:cs face="Tahoma" sz="160" weight="bold"/>
                  <pm:ea face="Tahoma" sz="160" weight="bold"/>
                </pm:charSpec>
              </ext>
            </extLst>
          </rPr>
          <t>in pritisni ENTER.</t>
        </r>
      </text>
    </comment>
  </commentList>
</comments>
</file>

<file path=xl/sharedStrings.xml><?xml version="1.0" encoding="utf-8"?>
<sst xmlns="http://schemas.openxmlformats.org/spreadsheetml/2006/main" count="700" uniqueCount="269">
  <si>
    <t>Regijski Satelit  ŽTK Maribor</t>
  </si>
  <si>
    <t>ŽTK  MARIBOR</t>
  </si>
  <si>
    <t>18.-19. Januar 2025</t>
  </si>
  <si>
    <t>URADNO PRISOTNI IGRALCI NA TURNIRJU</t>
  </si>
  <si>
    <t>MINI TENIS (rdeča)</t>
  </si>
  <si>
    <t>MIDI TENIS (oranžna)</t>
  </si>
  <si>
    <t>SOBOTA  11.00</t>
  </si>
  <si>
    <t>SOBOTA 12.00</t>
  </si>
  <si>
    <t>Mia Gazvoda</t>
  </si>
  <si>
    <t>Filipič Tim</t>
  </si>
  <si>
    <t>Mia Kumer</t>
  </si>
  <si>
    <t>Koroša Liza</t>
  </si>
  <si>
    <t>Eva Klinar</t>
  </si>
  <si>
    <t>Repa Iva</t>
  </si>
  <si>
    <t>Maj Žlebnik</t>
  </si>
  <si>
    <t>Žnidarko Flis Eva</t>
  </si>
  <si>
    <t>Fras Liam</t>
  </si>
  <si>
    <t>Vajda Žiga</t>
  </si>
  <si>
    <t>Novakovič Luka</t>
  </si>
  <si>
    <t>Bor Felicijan</t>
  </si>
  <si>
    <t>Pečovnik Juš</t>
  </si>
  <si>
    <t>Šebela  Matija</t>
  </si>
  <si>
    <t>Marič  Irenej</t>
  </si>
  <si>
    <t>Dovganich Ivan</t>
  </si>
  <si>
    <t>Petrarca  Victor</t>
  </si>
  <si>
    <t>Kirbiš  Bine</t>
  </si>
  <si>
    <t>Krajnc Ela</t>
  </si>
  <si>
    <t>Pinter Liam</t>
  </si>
  <si>
    <t>Višnjar Žana</t>
  </si>
  <si>
    <t>Gošnik Mija</t>
  </si>
  <si>
    <t>Tine Rogan</t>
  </si>
  <si>
    <t>MAXI TENIS (zelena)</t>
  </si>
  <si>
    <t>TENIS 12 LET</t>
  </si>
  <si>
    <t xml:space="preserve">SOBOTA  12.00 </t>
  </si>
  <si>
    <t>NEDELJA 11.00</t>
  </si>
  <si>
    <t>Kustec Kajetan</t>
  </si>
  <si>
    <t>Potrpin Peter</t>
  </si>
  <si>
    <t>Ozmec Ema</t>
  </si>
  <si>
    <t>Brečko  Tim</t>
  </si>
  <si>
    <t>Tine Čeh</t>
  </si>
  <si>
    <t>Šajher Liam</t>
  </si>
  <si>
    <t>Laznik Maj</t>
  </si>
  <si>
    <t>Laznik  Maj</t>
  </si>
  <si>
    <t xml:space="preserve">Gioia Keblic </t>
  </si>
  <si>
    <t>Lazarevich  Petar</t>
  </si>
  <si>
    <t>Jakob Bernot</t>
  </si>
  <si>
    <t>Urbanič Rajšp  Jurij</t>
  </si>
  <si>
    <t>Gerič Steyer  Val</t>
  </si>
  <si>
    <t>Mikiš  Timotej</t>
  </si>
  <si>
    <t>Nekrep Jarc  Aljaž</t>
  </si>
  <si>
    <t>Kolar  Vita</t>
  </si>
  <si>
    <t>Merčnik  Nik</t>
  </si>
  <si>
    <t xml:space="preserve">Ozmec  Ema </t>
  </si>
  <si>
    <t>Kustec  Kajetan</t>
  </si>
  <si>
    <t>Roškar Jan</t>
  </si>
  <si>
    <t xml:space="preserve">Nuša Vantur </t>
  </si>
  <si>
    <t>TENIS NAD 14 LET</t>
  </si>
  <si>
    <t>TENIS DO 14 LET</t>
  </si>
  <si>
    <t>SOBOTA 14.00</t>
  </si>
  <si>
    <t>NEDELJA 14.30</t>
  </si>
  <si>
    <t>Friš  Tim</t>
  </si>
  <si>
    <t>Žavcer  Rok</t>
  </si>
  <si>
    <t>Šipek  Tiana</t>
  </si>
  <si>
    <t>Rampre Luka</t>
  </si>
  <si>
    <t>Lešnik  Neja</t>
  </si>
  <si>
    <t>Berendijaš Vid</t>
  </si>
  <si>
    <t>Gabor  Tine</t>
  </si>
  <si>
    <t>Marhold  Nejc</t>
  </si>
  <si>
    <t>Drobnič  Jure</t>
  </si>
  <si>
    <t>Kristl  Eva</t>
  </si>
  <si>
    <t>Juvančič  Val</t>
  </si>
  <si>
    <r>
      <t xml:space="preserve">ROUND ROBIN </t>
    </r>
    <r>
      <t>(4 v skupini)</t>
    </r>
  </si>
  <si>
    <t>list ševilka:</t>
  </si>
  <si>
    <t>kategorija:</t>
  </si>
  <si>
    <t xml:space="preserve">    MINI</t>
  </si>
  <si>
    <t>in teniški klub:</t>
  </si>
  <si>
    <t>ŽTK MARIBOR</t>
  </si>
  <si>
    <t>datum:</t>
  </si>
  <si>
    <t>tekmovanje:</t>
  </si>
  <si>
    <r>
      <t xml:space="preserve">število igralcev: </t>
    </r>
    <r>
      <rPr>
        <rFont val="Times New Roman CE"/>
        <charset val="238"/>
        <family val="1"/>
        <sz val="14"/>
        <b/>
        <i val="0"/>
        <extLst>
          <ext uri="smNativeData">
            <pm:charSpec xmlns:pm="smNativeData" id="1737317587">
              <pm:latin face="Times New Roman CE" sz="280" weight="bold" i="0"/>
              <pm:cs sz="280" i="1"/>
              <pm:ea sz="280" i="1"/>
            </pm:charSpec>
          </ext>
        </extLst>
      </rPr>
      <t>10</t>
    </r>
  </si>
  <si>
    <t>skupina: 1</t>
  </si>
  <si>
    <t>število zmag</t>
  </si>
  <si>
    <t>vrstni red</t>
  </si>
  <si>
    <t>Tabela za izračun točk</t>
  </si>
  <si>
    <t>šifra</t>
  </si>
  <si>
    <t>priimek</t>
  </si>
  <si>
    <t>ime</t>
  </si>
  <si>
    <t>klub</t>
  </si>
  <si>
    <t>skupaj točk</t>
  </si>
  <si>
    <t>NOVAKOVIČ</t>
  </si>
  <si>
    <t>Luka</t>
  </si>
  <si>
    <t>ŽTK MB</t>
  </si>
  <si>
    <t>0/2</t>
  </si>
  <si>
    <t>1/2</t>
  </si>
  <si>
    <t>0</t>
  </si>
  <si>
    <t>3.</t>
  </si>
  <si>
    <t>FELICIJAN</t>
  </si>
  <si>
    <t>Bor</t>
  </si>
  <si>
    <t>TK TOPOLŠČICA</t>
  </si>
  <si>
    <t>2/0</t>
  </si>
  <si>
    <t>2</t>
  </si>
  <si>
    <t>1.</t>
  </si>
  <si>
    <t>FRAS</t>
  </si>
  <si>
    <t>Liam</t>
  </si>
  <si>
    <t>2/1</t>
  </si>
  <si>
    <t>1</t>
  </si>
  <si>
    <t>2.</t>
  </si>
  <si>
    <t>skupina: 2</t>
  </si>
  <si>
    <t>ŽLEBNIK</t>
  </si>
  <si>
    <t>Maj</t>
  </si>
  <si>
    <t>KLINAR</t>
  </si>
  <si>
    <t>Eva</t>
  </si>
  <si>
    <t>DOVGANICH</t>
  </si>
  <si>
    <t>Ivan</t>
  </si>
  <si>
    <t>4.</t>
  </si>
  <si>
    <t>KIRBIŠ</t>
  </si>
  <si>
    <t>Bine</t>
  </si>
  <si>
    <t>skupina: 3</t>
  </si>
  <si>
    <t>PEČOVNIK</t>
  </si>
  <si>
    <t>Juš</t>
  </si>
  <si>
    <t>KUMER</t>
  </si>
  <si>
    <t>Mia</t>
  </si>
  <si>
    <t>GAZVODA</t>
  </si>
  <si>
    <t>vodja tekmovanja:</t>
  </si>
  <si>
    <t>PEČOVNIK  Urban</t>
  </si>
  <si>
    <t>podpis:</t>
  </si>
  <si>
    <t>vrstni red igranja po skupinah:</t>
  </si>
  <si>
    <t>vrhovni sodnik:</t>
  </si>
  <si>
    <t>KOVAČIČ  Gorazd</t>
  </si>
  <si>
    <t>1 : 4  *  2 : 3  *  1 : 2  *  3 : 4  *  1 : 3  *  2 : 4</t>
  </si>
  <si>
    <t>predstavnik igralcev:</t>
  </si>
  <si>
    <t xml:space="preserve">   MIDI</t>
  </si>
  <si>
    <t xml:space="preserve">število igralcev:  </t>
  </si>
  <si>
    <t>FILIPIČ</t>
  </si>
  <si>
    <t>Tim</t>
  </si>
  <si>
    <t>3</t>
  </si>
  <si>
    <t>VAJDA</t>
  </si>
  <si>
    <t>Žiga</t>
  </si>
  <si>
    <t>TK PTUJ</t>
  </si>
  <si>
    <t xml:space="preserve"> 2</t>
  </si>
  <si>
    <t>PETRARCA</t>
  </si>
  <si>
    <t>Victor</t>
  </si>
  <si>
    <t>ITP TA</t>
  </si>
  <si>
    <t>VIŠNJAR</t>
  </si>
  <si>
    <t>Žana</t>
  </si>
  <si>
    <t>TK SL.KONJICE</t>
  </si>
  <si>
    <t>KOROŠA</t>
  </si>
  <si>
    <t xml:space="preserve">Liza </t>
  </si>
  <si>
    <t>PINTER</t>
  </si>
  <si>
    <t>TK S.KONJICE</t>
  </si>
  <si>
    <t>MARIČ</t>
  </si>
  <si>
    <t>Irenej</t>
  </si>
  <si>
    <t>REPA</t>
  </si>
  <si>
    <t>Iva</t>
  </si>
  <si>
    <t>GOŠNIK</t>
  </si>
  <si>
    <t>Mija</t>
  </si>
  <si>
    <t>KRAJNC</t>
  </si>
  <si>
    <t>Ela</t>
  </si>
  <si>
    <t>skupina: 4</t>
  </si>
  <si>
    <t>ŠEBELA</t>
  </si>
  <si>
    <t>Matija</t>
  </si>
  <si>
    <t>ROGAN</t>
  </si>
  <si>
    <t>Tine</t>
  </si>
  <si>
    <t>GFTA</t>
  </si>
  <si>
    <t>ŽNIDARKO FLIS</t>
  </si>
  <si>
    <t>polfinale: ŠABELA - KOROŠA      2/0</t>
  </si>
  <si>
    <t>polfinale: FILIPIČ - ŽNIDARKO   2/0</t>
  </si>
  <si>
    <t>FINALE: ŠABELA  - FILIPIČ 2/0</t>
  </si>
  <si>
    <t/>
  </si>
  <si>
    <t>SKUPINA MAXI</t>
  </si>
  <si>
    <t>vrsta tekmovanja</t>
  </si>
  <si>
    <t>vodja tekmovanja</t>
  </si>
  <si>
    <t>vrhovni  sodnik</t>
  </si>
  <si>
    <t>KOVAČIČ Gorazd</t>
  </si>
  <si>
    <t>zmagovalec</t>
  </si>
  <si>
    <t>finale</t>
  </si>
  <si>
    <t>polfinale</t>
  </si>
  <si>
    <r>
      <t xml:space="preserve">POTRPIN Peter </t>
    </r>
    <r>
      <rPr>
        <rFont val="Arial"/>
        <charset val="238"/>
        <family val="2"/>
        <sz val="8"/>
        <b/>
        <i val="0"/>
        <extLst>
          <ext uri="smNativeData">
            <pm:charSpec xmlns:pm="smNativeData" id="1737317587">
              <pm:latin face="Arial" sz="160" weight="bold" i="0"/>
              <pm:cs sz="160"/>
              <pm:ea sz="160"/>
            </pm:charSpec>
          </ext>
        </extLst>
      </rPr>
      <t xml:space="preserve">    ŽTK MB</t>
    </r>
  </si>
  <si>
    <t>BERNOT</t>
  </si>
  <si>
    <t>POTRPIN</t>
  </si>
  <si>
    <t>6/1</t>
  </si>
  <si>
    <r>
      <t xml:space="preserve">BERNOT  Jakob    </t>
    </r>
    <r>
      <rPr>
        <rFont val="Arial"/>
        <charset val="238"/>
        <family val="2"/>
        <sz val="8"/>
        <b/>
        <i val="0"/>
        <extLst>
          <ext uri="smNativeData">
            <pm:charSpec xmlns:pm="smNativeData" id="1737317587">
              <pm:latin face="Arial" sz="160" weight="bold" i="0"/>
              <pm:cs sz="160"/>
              <pm:ea sz="160"/>
            </pm:charSpec>
          </ext>
        </extLst>
      </rPr>
      <t>COKAN TA</t>
    </r>
  </si>
  <si>
    <t>7/5</t>
  </si>
  <si>
    <r>
      <t xml:space="preserve">Keblič Gioia     </t>
    </r>
    <r>
      <rPr>
        <rFont val="Arial"/>
        <charset val="238"/>
        <family val="2"/>
        <sz val="8"/>
        <b/>
        <i val="0"/>
        <extLst>
          <ext uri="smNativeData">
            <pm:charSpec xmlns:pm="smNativeData" id="1737317587">
              <pm:latin face="Arial" sz="160" weight="bold" i="0"/>
              <pm:cs sz="160"/>
              <pm:ea sz="160"/>
            </pm:charSpec>
          </ext>
        </extLst>
      </rPr>
      <t>COKAN TA</t>
    </r>
  </si>
  <si>
    <t>KUSTEC</t>
  </si>
  <si>
    <t>Keblič</t>
  </si>
  <si>
    <t>6/2</t>
  </si>
  <si>
    <r>
      <t xml:space="preserve">KUSTEC Kajetan     </t>
    </r>
    <r>
      <rPr>
        <rFont val="Arial"/>
        <charset val="238"/>
        <family val="2"/>
        <sz val="8"/>
        <b/>
        <i val="0"/>
        <extLst>
          <ext uri="smNativeData">
            <pm:charSpec xmlns:pm="smNativeData" id="1737317587">
              <pm:latin face="Arial" sz="160" weight="bold" i="0"/>
              <pm:cs sz="160"/>
              <pm:ea sz="160"/>
            </pm:charSpec>
          </ext>
        </extLst>
      </rPr>
      <t>ŽTK MB</t>
    </r>
  </si>
  <si>
    <t>LAZNIK</t>
  </si>
  <si>
    <t>ČEH</t>
  </si>
  <si>
    <t>6 0</t>
  </si>
  <si>
    <r>
      <t xml:space="preserve">  ČEH Tine       </t>
    </r>
    <r>
      <rPr>
        <rFont val="Arial"/>
        <charset val="238"/>
        <family val="2"/>
        <sz val="8"/>
        <b/>
        <i val="0"/>
        <extLst>
          <ext uri="smNativeData">
            <pm:charSpec xmlns:pm="smNativeData" id="1737317587">
              <pm:latin face="Arial" sz="160" weight="bold" i="0"/>
              <pm:cs sz="160"/>
              <pm:ea sz="160"/>
            </pm:charSpec>
          </ext>
        </extLst>
      </rPr>
      <t>COKAN TA</t>
    </r>
  </si>
  <si>
    <t>6 3</t>
  </si>
  <si>
    <t>OZMEC</t>
  </si>
  <si>
    <t>7/6 (4)</t>
  </si>
  <si>
    <r>
      <t xml:space="preserve">OZMEC Ema     </t>
    </r>
    <r>
      <rPr>
        <rFont val="Arial"/>
        <charset val="238"/>
        <family val="2"/>
        <sz val="8"/>
        <b/>
        <i val="0"/>
        <extLst>
          <ext uri="smNativeData">
            <pm:charSpec xmlns:pm="smNativeData" id="1737317587">
              <pm:latin face="Arial" sz="160" weight="bold" i="0"/>
              <pm:cs sz="160"/>
              <pm:ea sz="160"/>
            </pm:charSpec>
          </ext>
        </extLst>
      </rPr>
      <t>ŽTK MB</t>
    </r>
  </si>
  <si>
    <t>6 1</t>
  </si>
  <si>
    <r>
      <t xml:space="preserve">GERIČ STEYER Val     </t>
    </r>
    <r>
      <rPr>
        <rFont val="Arial"/>
        <charset val="238"/>
        <family val="2"/>
        <sz val="8"/>
        <b/>
        <i val="0"/>
        <extLst>
          <ext uri="smNativeData">
            <pm:charSpec xmlns:pm="smNativeData" id="1737317587">
              <pm:latin face="Arial" sz="160" weight="bold" i="0"/>
              <pm:cs sz="160"/>
              <pm:ea sz="160"/>
            </pm:charSpec>
          </ext>
        </extLst>
      </rPr>
      <t>ITP TA</t>
    </r>
  </si>
  <si>
    <t>b.b.</t>
  </si>
  <si>
    <r>
      <t xml:space="preserve">LAZNIK Maj      </t>
    </r>
    <r>
      <rPr>
        <rFont val="Arial"/>
        <charset val="238"/>
        <family val="2"/>
        <sz val="8"/>
        <b/>
        <i val="0"/>
        <extLst>
          <ext uri="smNativeData">
            <pm:charSpec xmlns:pm="smNativeData" id="1737317587">
              <pm:latin face="Arial" sz="160" weight="bold" i="0"/>
              <pm:cs sz="160"/>
              <pm:ea sz="160"/>
            </pm:charSpec>
          </ext>
        </extLst>
      </rPr>
      <t>ŽTK MB</t>
    </r>
  </si>
  <si>
    <t>TENIS DO 12 LET</t>
  </si>
  <si>
    <t>četrtfinale</t>
  </si>
  <si>
    <t>Peter</t>
  </si>
  <si>
    <t>PROSTO</t>
  </si>
  <si>
    <t>LAZAREVICH</t>
  </si>
  <si>
    <t>MERČNIK</t>
  </si>
  <si>
    <t>Nik</t>
  </si>
  <si>
    <t>TK SV</t>
  </si>
  <si>
    <t>Petar</t>
  </si>
  <si>
    <t>6 4</t>
  </si>
  <si>
    <t>7 5</t>
  </si>
  <si>
    <t>NEKREP JARC</t>
  </si>
  <si>
    <t>Aljaž</t>
  </si>
  <si>
    <t>Kajetan</t>
  </si>
  <si>
    <t>ŠAJHER</t>
  </si>
  <si>
    <t xml:space="preserve">ŠAJHER </t>
  </si>
  <si>
    <t>7 6 (7)</t>
  </si>
  <si>
    <t>ROŠKAR</t>
  </si>
  <si>
    <t xml:space="preserve">ROŠKAR </t>
  </si>
  <si>
    <t>Jan</t>
  </si>
  <si>
    <t>BREČKO</t>
  </si>
  <si>
    <t xml:space="preserve">Tim </t>
  </si>
  <si>
    <t>MIKIŠ</t>
  </si>
  <si>
    <t>VANTUR</t>
  </si>
  <si>
    <t>Nuša</t>
  </si>
  <si>
    <t>TK SB</t>
  </si>
  <si>
    <t>Timotej</t>
  </si>
  <si>
    <t>6 2</t>
  </si>
  <si>
    <t>KOLAR</t>
  </si>
  <si>
    <t>7 6 (2)</t>
  </si>
  <si>
    <t>Ema</t>
  </si>
  <si>
    <t>Vita</t>
  </si>
  <si>
    <t>URBANIČ</t>
  </si>
  <si>
    <t>3 6</t>
  </si>
  <si>
    <t>URBANIČ RAJŠP</t>
  </si>
  <si>
    <t>Filip</t>
  </si>
  <si>
    <r>
      <t xml:space="preserve">ROUND ROBIN </t>
    </r>
    <r>
      <rPr>
        <rFont val="Times New Roman CE"/>
        <charset val="238"/>
        <family val="1"/>
        <sz val="24"/>
        <b/>
        <i/>
        <extLst>
          <ext uri="smNativeData">
            <pm:charSpec xmlns:pm="smNativeData" id="1737317587">
              <pm:latin face="Times New Roman CE" sz="480" weight="bold" i="1"/>
              <pm:cs sz="720" weight="bold" i="1"/>
              <pm:ea sz="720" weight="bold" i="1"/>
            </pm:charSpec>
          </ext>
        </extLst>
      </rPr>
      <t>(3 v skupini)</t>
    </r>
  </si>
  <si>
    <t>DO 14 LET</t>
  </si>
  <si>
    <t xml:space="preserve">datum: </t>
  </si>
  <si>
    <r>
      <t xml:space="preserve">število igralcev: </t>
    </r>
    <r>
      <rPr>
        <rFont val="Times New Roman CE"/>
        <charset val="238"/>
        <family val="1"/>
        <sz val="22"/>
        <b/>
        <i val="0"/>
        <extLst>
          <ext uri="smNativeData">
            <pm:charSpec xmlns:pm="smNativeData" id="1737317587">
              <pm:latin face="Times New Roman CE" sz="440" weight="bold" i="0"/>
              <pm:cs sz="440" i="1"/>
              <pm:ea sz="440" i="1"/>
            </pm:charSpec>
          </ext>
        </extLst>
      </rPr>
      <t xml:space="preserve"> 6</t>
    </r>
  </si>
  <si>
    <t xml:space="preserve">BERENDIJAŠ </t>
  </si>
  <si>
    <t>Vid</t>
  </si>
  <si>
    <t>1/6</t>
  </si>
  <si>
    <t>JUVANČIČ</t>
  </si>
  <si>
    <t>Val</t>
  </si>
  <si>
    <t>BRANIK MB</t>
  </si>
  <si>
    <t xml:space="preserve">RAMPRE </t>
  </si>
  <si>
    <t>ŠENTJ</t>
  </si>
  <si>
    <t>ŽAVCER</t>
  </si>
  <si>
    <t>Rok</t>
  </si>
  <si>
    <t>6/0</t>
  </si>
  <si>
    <t xml:space="preserve">MARHOLD </t>
  </si>
  <si>
    <t>Nejc</t>
  </si>
  <si>
    <t>0/6</t>
  </si>
  <si>
    <t>5/7</t>
  </si>
  <si>
    <t>KRISTL</t>
  </si>
  <si>
    <t>FINALE: JUVANČIČ - ŽAVCER   6 / 0</t>
  </si>
  <si>
    <t>SKUPINA NAD  14 let</t>
  </si>
  <si>
    <r>
      <t xml:space="preserve">FRIŠ Tim      </t>
    </r>
    <r>
      <rPr>
        <rFont val="Arial"/>
        <charset val="238"/>
        <family val="2"/>
        <sz val="8"/>
        <b/>
        <i val="0"/>
        <extLst>
          <ext uri="smNativeData">
            <pm:charSpec xmlns:pm="smNativeData" id="1737317587">
              <pm:latin face="Arial" sz="160" weight="bold" i="0"/>
              <pm:cs sz="160"/>
              <pm:ea sz="160"/>
            </pm:charSpec>
          </ext>
        </extLst>
      </rPr>
      <t>TK SV</t>
    </r>
  </si>
  <si>
    <t>FRIŠ</t>
  </si>
  <si>
    <t>prosto</t>
  </si>
  <si>
    <t>DROBNIČ</t>
  </si>
  <si>
    <r>
      <t xml:space="preserve">DROBNIČ  Jure      </t>
    </r>
    <r>
      <rPr>
        <rFont val="Arial"/>
        <charset val="238"/>
        <family val="2"/>
        <sz val="8"/>
        <b/>
        <i val="0"/>
        <extLst>
          <ext uri="smNativeData">
            <pm:charSpec xmlns:pm="smNativeData" id="1737317587">
              <pm:latin face="Arial" sz="160" weight="bold" i="0"/>
              <pm:cs sz="160"/>
              <pm:ea sz="160"/>
            </pm:charSpec>
          </ext>
        </extLst>
      </rPr>
      <t>ŽTK MB</t>
    </r>
  </si>
  <si>
    <r>
      <t xml:space="preserve">ŠIPEK  Tiana      </t>
    </r>
    <r>
      <rPr>
        <rFont val="Arial"/>
        <charset val="238"/>
        <family val="2"/>
        <sz val="8"/>
        <b/>
        <i val="0"/>
        <extLst>
          <ext uri="smNativeData">
            <pm:charSpec xmlns:pm="smNativeData" id="1737317587">
              <pm:latin face="Arial" sz="160" weight="bold" i="0"/>
              <pm:cs sz="160"/>
              <pm:ea sz="160"/>
            </pm:charSpec>
          </ext>
        </extLst>
      </rPr>
      <t>TK SV</t>
    </r>
  </si>
  <si>
    <t>LEŠNIK</t>
  </si>
  <si>
    <t>ŠIPEK</t>
  </si>
  <si>
    <r>
      <t xml:space="preserve">  LEŠNIK  Neja      </t>
    </r>
    <r>
      <rPr>
        <rFont val="Arial"/>
        <charset val="238"/>
        <family val="2"/>
        <sz val="8"/>
        <b/>
        <i val="0"/>
        <extLst>
          <ext uri="smNativeData">
            <pm:charSpec xmlns:pm="smNativeData" id="1737317587">
              <pm:latin face="Arial" sz="160" weight="bold" i="0"/>
              <pm:cs sz="160"/>
              <pm:ea sz="160"/>
            </pm:charSpec>
          </ext>
        </extLst>
      </rPr>
      <t>ŽTK MB</t>
    </r>
  </si>
  <si>
    <t>GABOR</t>
  </si>
  <si>
    <r>
      <t xml:space="preserve">GABOR  Tine       </t>
    </r>
    <r>
      <rPr>
        <rFont val="Arial"/>
        <charset val="238"/>
        <family val="2"/>
        <sz val="8"/>
        <b/>
        <i val="0"/>
        <extLst>
          <ext uri="smNativeData">
            <pm:charSpec xmlns:pm="smNativeData" id="1737317587">
              <pm:latin face="Arial" sz="160" weight="bold" i="0"/>
              <pm:cs sz="160"/>
              <pm:ea sz="160"/>
            </pm:charSpec>
          </ext>
        </extLst>
      </rPr>
      <t>ŽTK MB</t>
    </r>
  </si>
</sst>
</file>

<file path=xl/styles.xml><?xml version="1.0" encoding="utf-8"?>
<styleSheet xmlns="http://schemas.openxmlformats.org/spreadsheetml/2006/main">
  <numFmts count="15">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4" formatCode="M/D/YYYY"/>
    <numFmt numFmtId="164" formatCode="0_)"/>
    <numFmt numFmtId="165" formatCode="DD/MM/YYYY;@"/>
    <numFmt numFmtId="166" formatCode="DD/MM/"/>
    <numFmt numFmtId="167" formatCode="M/D/YYYY\ h:mm"/>
    <numFmt numFmtId="49" formatCode="@"/>
    <numFmt numFmtId="1" formatCode="0"/>
  </numFmts>
  <fonts count="94">
    <font>
      <name val="Arial"/>
      <charset val="238"/>
      <family val="2"/>
      <color rgb="FF000000"/>
      <sz val="10"/>
      <extLst>
        <ext uri="smNativeData">
          <pm:charSpec xmlns:pm="smNativeData" id="1737317587" ulstyle="none" kern="1">
            <pm:latin face="Arial" sz="200" lang="default"/>
            <pm:cs face="Times New Roman" sz="200" lang="default"/>
            <pm:ea face="SimSun" sz="200" lang="default"/>
          </pm:charSpec>
        </ext>
      </extLst>
    </font>
    <font>
      <name val="Times New Roman CE"/>
      <charset val="238"/>
      <family val="1"/>
      <i/>
      <color rgb="FF000000"/>
      <sz val="8"/>
      <extLst>
        <ext uri="smNativeData">
          <pm:charSpec xmlns:pm="smNativeData" id="1737317587" ulstyle="none" kern="1">
            <pm:latin face="Times New Roman CE" sz="160" lang="default" i="1"/>
            <pm:cs face="Times New Roman" sz="160" lang="default" i="1"/>
            <pm:ea face="SimSun" sz="160" lang="default" i="1"/>
          </pm:charSpec>
        </ext>
      </extLst>
    </font>
    <font>
      <name val="Times New Roman"/>
      <charset val="238"/>
      <family val="1"/>
      <color rgb="FF9999FF"/>
      <sz val="16"/>
      <extLst>
        <ext uri="smNativeData">
          <pm:charSpec xmlns:pm="smNativeData" id="1737317587" fgClr="9999FF" ulstyle="none" kern="1">
            <pm:latin face="Times New Roman" sz="320" lang="default"/>
            <pm:cs face="Times New Roman" sz="320" lang="default"/>
            <pm:ea face="SimSun" sz="320" lang="default"/>
          </pm:charSpec>
        </ext>
      </extLst>
    </font>
    <font>
      <name val="Times New Roman CE"/>
      <charset val="238"/>
      <family val="1"/>
      <color rgb="FFFFFFFF"/>
      <sz val="8"/>
      <extLst>
        <ext uri="smNativeData">
          <pm:charSpec xmlns:pm="smNativeData" id="1737317587" fgClr="FFFFFF" ulstyle="none" kern="1">
            <pm:latin face="Times New Roman CE" sz="160" lang="default"/>
            <pm:cs face="Times New Roman" sz="160" lang="default"/>
            <pm:ea face="SimSun" sz="160" lang="default"/>
          </pm:charSpec>
        </ext>
      </extLst>
    </font>
    <font>
      <name val="Times"/>
      <color rgb="FF9999FF"/>
      <sz val="16"/>
      <extLst>
        <ext uri="smNativeData">
          <pm:charSpec xmlns:pm="smNativeData" id="1737317587" fgClr="9999FF" ulstyle="none" kern="1">
            <pm:latin face="Times" sz="320" lang="default"/>
            <pm:cs face="Times New Roman" sz="320" lang="default"/>
            <pm:ea face="SimSun" sz="320" lang="default"/>
          </pm:charSpec>
        </ext>
      </extLst>
    </font>
    <font>
      <name val="Times"/>
      <color rgb="FF000000"/>
      <sz val="16"/>
      <extLst>
        <ext uri="smNativeData">
          <pm:charSpec xmlns:pm="smNativeData" id="1737317587" ulstyle="none" kern="1">
            <pm:latin face="Times" sz="320" lang="default"/>
            <pm:cs face="Times New Roman" sz="320" lang="default"/>
            <pm:ea face="SimSun" sz="320" lang="default"/>
          </pm:charSpec>
        </ext>
      </extLst>
    </font>
    <font>
      <name val="Times New Roman CE"/>
      <charset val="238"/>
      <family val="1"/>
      <i/>
      <color rgb="FF000000"/>
      <sz val="16"/>
      <extLst>
        <ext uri="smNativeData">
          <pm:charSpec xmlns:pm="smNativeData" id="1737317587" ulstyle="none" kern="1">
            <pm:latin face="Times New Roman CE" sz="320" lang="default" i="1"/>
            <pm:cs face="Times New Roman" sz="320" lang="default" i="1"/>
            <pm:ea face="SimSun" sz="320" lang="default" i="1"/>
          </pm:charSpec>
        </ext>
      </extLst>
    </font>
    <font>
      <name val="Times New Roman CE"/>
      <charset val="238"/>
      <family val="1"/>
      <i/>
      <color rgb="FF000000"/>
      <sz val="24"/>
      <extLst>
        <ext uri="smNativeData">
          <pm:charSpec xmlns:pm="smNativeData" id="1737317587" ulstyle="none" kern="1">
            <pm:latin face="Times New Roman CE" sz="480" lang="default" i="1"/>
            <pm:cs face="Times New Roman" sz="480" lang="default" i="1"/>
            <pm:ea face="SimSun" sz="480" lang="default" i="1"/>
          </pm:charSpec>
        </ext>
      </extLst>
    </font>
    <font>
      <name val="Times New Roman CE"/>
      <charset val="238"/>
      <family val="1"/>
      <b/>
      <color rgb="FF000000"/>
      <sz val="22"/>
      <extLst>
        <ext uri="smNativeData">
          <pm:charSpec xmlns:pm="smNativeData" id="1737317587" ulstyle="none" kern="1">
            <pm:latin face="Times New Roman CE" sz="440" lang="default" weight="bold"/>
            <pm:cs face="Times New Roman" sz="440" lang="default" weight="bold"/>
            <pm:ea face="SimSun" sz="440" lang="default" weight="bold"/>
          </pm:charSpec>
        </ext>
      </extLst>
    </font>
    <font>
      <name val="Times New Roman CE"/>
      <charset val="238"/>
      <family val="1"/>
      <b/>
      <color rgb="FF000000"/>
      <sz val="36"/>
      <extLst>
        <ext uri="smNativeData">
          <pm:charSpec xmlns:pm="smNativeData" id="1737317587" ulstyle="none" kern="1">
            <pm:latin face="Times New Roman CE" sz="720" lang="default" weight="bold"/>
            <pm:cs face="Times New Roman" sz="720" lang="default" weight="bold"/>
            <pm:ea face="SimSun" sz="720" lang="default" weight="bold"/>
          </pm:charSpec>
        </ext>
      </extLst>
    </font>
    <font>
      <name val="Times New Roman CE"/>
      <charset val="238"/>
      <family val="1"/>
      <color rgb="FF000000"/>
      <sz val="16"/>
      <extLst>
        <ext uri="smNativeData">
          <pm:charSpec xmlns:pm="smNativeData" id="1737317587" ulstyle="none" kern="1">
            <pm:latin face="Times New Roman CE" sz="320" lang="default"/>
            <pm:cs face="Times New Roman" sz="320" lang="default"/>
            <pm:ea face="SimSun" sz="320" lang="default"/>
          </pm:charSpec>
        </ext>
      </extLst>
    </font>
    <font>
      <name val="Times New Roman CE"/>
      <charset val="238"/>
      <family val="1"/>
      <i/>
      <color rgb="FF000000"/>
      <sz val="22"/>
      <extLst>
        <ext uri="smNativeData">
          <pm:charSpec xmlns:pm="smNativeData" id="1737317587" ulstyle="none" kern="1">
            <pm:latin face="Times New Roman CE" sz="440" lang="default" i="1"/>
            <pm:cs face="Times New Roman" sz="440" lang="default" i="1"/>
            <pm:ea face="SimSun" sz="440" lang="default" i="1"/>
          </pm:charSpec>
        </ext>
      </extLst>
    </font>
    <font>
      <name val="Times New Roman CE"/>
      <charset val="238"/>
      <family val="1"/>
      <b/>
      <color rgb="FF000000"/>
      <sz val="18"/>
      <extLst>
        <ext uri="smNativeData">
          <pm:charSpec xmlns:pm="smNativeData" id="1737317587" ulstyle="none" kern="1">
            <pm:latin face="Times New Roman CE" sz="360" lang="default" weight="bold"/>
            <pm:cs face="Times New Roman" sz="360" lang="default" weight="bold"/>
            <pm:ea face="SimSun" sz="360" lang="default" weight="bold"/>
          </pm:charSpec>
        </ext>
      </extLst>
    </font>
    <font>
      <name val="Times New Roman CE"/>
      <charset val="238"/>
      <family val="1"/>
      <color rgb="FF000000"/>
      <sz val="24"/>
      <extLst>
        <ext uri="smNativeData">
          <pm:charSpec xmlns:pm="smNativeData" id="1737317587" ulstyle="none" kern="1">
            <pm:latin face="Times New Roman CE" sz="480" lang="default"/>
            <pm:cs face="Times New Roman" sz="480" lang="default"/>
            <pm:ea face="SimSun" sz="480" lang="default"/>
          </pm:charSpec>
        </ext>
      </extLst>
    </font>
    <font>
      <name val="Times New Roman CE"/>
      <charset val="238"/>
      <family val="1"/>
      <b/>
      <i/>
      <color rgb="FF000000"/>
      <sz val="24"/>
      <extLst>
        <ext uri="smNativeData">
          <pm:charSpec xmlns:pm="smNativeData" id="1737317587" ulstyle="none" kern="1">
            <pm:latin face="Times New Roman CE" sz="480" lang="default" weight="bold" i="1"/>
            <pm:cs face="Times New Roman" sz="480" lang="default" weight="bold" i="1"/>
            <pm:ea face="SimSun" sz="480" lang="default" weight="bold" i="1"/>
          </pm:charSpec>
        </ext>
      </extLst>
    </font>
    <font>
      <name val="Times New Roman CE"/>
      <charset val="238"/>
      <family val="1"/>
      <color rgb="FF000000"/>
      <sz val="22"/>
      <extLst>
        <ext uri="smNativeData">
          <pm:charSpec xmlns:pm="smNativeData" id="1737317587" ulstyle="none" kern="1">
            <pm:latin face="Times New Roman CE" sz="440" lang="default"/>
            <pm:cs face="Times New Roman" sz="440" lang="default"/>
            <pm:ea face="SimSun" sz="440" lang="default"/>
          </pm:charSpec>
        </ext>
      </extLst>
    </font>
    <font>
      <name val="Times New Roman"/>
      <charset val="238"/>
      <family val="1"/>
      <color rgb="FF9999FF"/>
      <sz val="24"/>
      <extLst>
        <ext uri="smNativeData">
          <pm:charSpec xmlns:pm="smNativeData" id="1737317587" fgClr="9999FF" ulstyle="none" kern="1">
            <pm:latin face="Times New Roman" sz="480" lang="default"/>
            <pm:cs face="Times New Roman" sz="480" lang="default"/>
            <pm:ea face="SimSun" sz="480" lang="default"/>
          </pm:charSpec>
        </ext>
      </extLst>
    </font>
    <font>
      <name val="Times New Roman CE"/>
      <charset val="238"/>
      <family val="1"/>
      <b/>
      <i/>
      <color rgb="FF000000"/>
      <sz val="26"/>
      <extLst>
        <ext uri="smNativeData">
          <pm:charSpec xmlns:pm="smNativeData" id="1737317587" ulstyle="none" kern="1">
            <pm:latin face="Times New Roman CE" sz="520" lang="default" weight="bold" i="1"/>
            <pm:cs face="Times New Roman" sz="520" lang="default" weight="bold" i="1"/>
            <pm:ea face="SimSun" sz="520" lang="default" weight="bold" i="1"/>
          </pm:charSpec>
        </ext>
      </extLst>
    </font>
    <font>
      <name val="Times New Roman CE"/>
      <charset val="238"/>
      <family val="1"/>
      <i/>
      <color rgb="FF000000"/>
      <sz val="26"/>
      <extLst>
        <ext uri="smNativeData">
          <pm:charSpec xmlns:pm="smNativeData" id="1737317587" ulstyle="none" kern="1">
            <pm:latin face="Times New Roman CE" sz="520" lang="default" i="1"/>
            <pm:cs face="Times New Roman" sz="520" lang="default" i="1"/>
            <pm:ea face="SimSun" sz="520" lang="default" i="1"/>
          </pm:charSpec>
        </ext>
      </extLst>
    </font>
    <font>
      <name val="Times New Roman CE"/>
      <charset val="238"/>
      <family val="1"/>
      <color rgb="FF000000"/>
      <sz val="36"/>
      <extLst>
        <ext uri="smNativeData">
          <pm:charSpec xmlns:pm="smNativeData" id="1737317587" ulstyle="none" kern="1">
            <pm:latin face="Times New Roman CE" sz="720" lang="default"/>
            <pm:cs face="Times New Roman" sz="720" lang="default"/>
            <pm:ea face="SimSun" sz="720" lang="default"/>
          </pm:charSpec>
        </ext>
      </extLst>
    </font>
    <font>
      <name val="Times"/>
      <color rgb="FF9999FF"/>
      <sz val="24"/>
      <extLst>
        <ext uri="smNativeData">
          <pm:charSpec xmlns:pm="smNativeData" id="1737317587" fgClr="9999FF" ulstyle="none" kern="1">
            <pm:latin face="Times" sz="480" lang="default"/>
            <pm:cs face="Times New Roman" sz="480" lang="default"/>
            <pm:ea face="SimSun" sz="480" lang="default"/>
          </pm:charSpec>
        </ext>
      </extLst>
    </font>
    <font>
      <name val="Times New Roman"/>
      <charset val="238"/>
      <family val="1"/>
      <color rgb="FF9999FF"/>
      <sz val="22"/>
      <extLst>
        <ext uri="smNativeData">
          <pm:charSpec xmlns:pm="smNativeData" id="1737317587" fgClr="9999FF" ulstyle="none" kern="1">
            <pm:latin face="Times New Roman" sz="440" lang="default"/>
            <pm:cs face="Times New Roman" sz="440" lang="default"/>
            <pm:ea face="SimSun" sz="440" lang="default"/>
          </pm:charSpec>
        </ext>
      </extLst>
    </font>
    <font>
      <name val="Times"/>
      <color rgb="FF9999FF"/>
      <sz val="22"/>
      <extLst>
        <ext uri="smNativeData">
          <pm:charSpec xmlns:pm="smNativeData" id="1737317587" fgClr="9999FF" ulstyle="none" kern="1">
            <pm:latin face="Times" sz="440" lang="default"/>
            <pm:cs face="Times New Roman" sz="440" lang="default"/>
            <pm:ea face="SimSun" sz="440" lang="default"/>
          </pm:charSpec>
        </ext>
      </extLst>
    </font>
    <font>
      <name val="Times New Roman CE"/>
      <charset val="238"/>
      <family val="1"/>
      <color rgb="FF000000"/>
      <sz val="18"/>
      <extLst>
        <ext uri="smNativeData">
          <pm:charSpec xmlns:pm="smNativeData" id="1737317587" ulstyle="none" kern="1">
            <pm:latin face="Times New Roman CE" sz="360" lang="default"/>
            <pm:cs face="Times New Roman" sz="360" lang="default"/>
            <pm:ea face="SimSun" sz="360" lang="default"/>
          </pm:charSpec>
        </ext>
      </extLst>
    </font>
    <font>
      <name val="Times New Roman CE"/>
      <charset val="238"/>
      <family val="1"/>
      <color rgb="FFFFFFFF"/>
      <sz val="14"/>
      <extLst>
        <ext uri="smNativeData">
          <pm:charSpec xmlns:pm="smNativeData" id="1737317587" fgClr="FFFFFF" ulstyle="none" kern="1">
            <pm:latin face="Times New Roman CE" sz="280" lang="default"/>
            <pm:cs face="Times New Roman" sz="280" lang="default"/>
            <pm:ea face="SimSun" sz="280" lang="default"/>
          </pm:charSpec>
        </ext>
      </extLst>
    </font>
    <font>
      <name val="Times"/>
      <color rgb="FF000000"/>
      <sz val="22"/>
      <extLst>
        <ext uri="smNativeData">
          <pm:charSpec xmlns:pm="smNativeData" id="1737317587" ulstyle="none" kern="1">
            <pm:latin face="Times" sz="440" lang="default"/>
            <pm:cs face="Times New Roman" sz="440" lang="default"/>
            <pm:ea face="SimSun" sz="440" lang="default"/>
          </pm:charSpec>
        </ext>
      </extLst>
    </font>
    <font>
      <name val="Times New Roman CE"/>
      <charset val="238"/>
      <family val="1"/>
      <color rgb="FF000000"/>
      <sz val="8"/>
      <extLst>
        <ext uri="smNativeData">
          <pm:charSpec xmlns:pm="smNativeData" id="1737317587" ulstyle="none" kern="1">
            <pm:latin face="Times New Roman CE" sz="160" lang="default"/>
            <pm:cs face="Times New Roman" sz="160" lang="default"/>
            <pm:ea face="SimSun" sz="160" lang="default"/>
          </pm:charSpec>
        </ext>
      </extLst>
    </font>
    <font>
      <name val="Times New Roman CE"/>
      <charset val="238"/>
      <family val="1"/>
      <i/>
      <color rgb="FF000000"/>
      <sz val="20"/>
      <extLst>
        <ext uri="smNativeData">
          <pm:charSpec xmlns:pm="smNativeData" id="1737317587" ulstyle="none" kern="1">
            <pm:latin face="Times New Roman CE" sz="400" lang="default" i="1"/>
            <pm:cs face="Times New Roman" sz="400" lang="default" i="1"/>
            <pm:ea face="SimSun" sz="400" lang="default" i="1"/>
          </pm:charSpec>
        </ext>
      </extLst>
    </font>
    <font>
      <name val="Times"/>
      <color rgb="FF000000"/>
      <sz val="24"/>
      <extLst>
        <ext uri="smNativeData">
          <pm:charSpec xmlns:pm="smNativeData" id="1737317587" ulstyle="none" kern="1">
            <pm:latin face="Times" sz="480" lang="default"/>
            <pm:cs face="Times New Roman" sz="480" lang="default"/>
            <pm:ea face="SimSun" sz="480" lang="default"/>
          </pm:charSpec>
        </ext>
      </extLst>
    </font>
    <font>
      <name val="Times New Roman CE"/>
      <charset val="238"/>
      <family val="1"/>
      <b/>
      <i/>
      <color rgb="FF000000"/>
      <sz val="20"/>
      <extLst>
        <ext uri="smNativeData">
          <pm:charSpec xmlns:pm="smNativeData" id="1737317587" ulstyle="none" kern="1">
            <pm:latin face="Times New Roman CE" sz="400" lang="default" weight="bold" i="1"/>
            <pm:cs face="Times New Roman" sz="400" lang="default" weight="bold" i="1"/>
            <pm:ea face="SimSun" sz="400" lang="default" weight="bold" i="1"/>
          </pm:charSpec>
        </ext>
      </extLst>
    </font>
    <font>
      <name val="Times"/>
      <color rgb="FF9999FF"/>
      <sz val="12"/>
      <extLst>
        <ext uri="smNativeData">
          <pm:charSpec xmlns:pm="smNativeData" id="1737317587" fgClr="9999FF" ulstyle="none" kern="1">
            <pm:latin face="Times" sz="240" lang="default"/>
            <pm:cs face="Times New Roman" sz="240" lang="default"/>
            <pm:ea face="SimSun" sz="240" lang="default"/>
          </pm:charSpec>
        </ext>
      </extLst>
    </font>
    <font>
      <name val="Times"/>
      <color rgb="FF000000"/>
      <sz val="12"/>
      <extLst>
        <ext uri="smNativeData">
          <pm:charSpec xmlns:pm="smNativeData" id="1737317587" ulstyle="none" kern="1">
            <pm:latin face="Times" sz="240" lang="default"/>
            <pm:cs face="Times New Roman" sz="240" lang="default"/>
            <pm:ea face="SimSun" sz="240" lang="default"/>
          </pm:charSpec>
        </ext>
      </extLst>
    </font>
    <font>
      <name val="Times New Roman CE"/>
      <charset val="238"/>
      <family val="1"/>
      <i/>
      <color rgb="FFFFFFFF"/>
      <sz val="24"/>
      <extLst>
        <ext uri="smNativeData">
          <pm:charSpec xmlns:pm="smNativeData" id="1737317587" fgClr="FFFFFF" ulstyle="none" kern="1">
            <pm:latin face="Times New Roman CE" sz="480" lang="default" i="1"/>
            <pm:cs face="Times New Roman" sz="480" lang="default" i="1"/>
            <pm:ea face="SimSun" sz="480" lang="default" i="1"/>
          </pm:charSpec>
        </ext>
      </extLst>
    </font>
    <font>
      <name val="Times New Roman CE"/>
      <charset val="238"/>
      <family val="1"/>
      <i/>
      <color rgb="FF000000"/>
      <sz val="12"/>
      <extLst>
        <ext uri="smNativeData">
          <pm:charSpec xmlns:pm="smNativeData" id="1737317587" ulstyle="none" kern="1">
            <pm:latin face="Times New Roman CE" sz="240" lang="default" i="1"/>
            <pm:cs face="Times New Roman" sz="240" lang="default" i="1"/>
            <pm:ea face="SimSun" sz="240" lang="default" i="1"/>
          </pm:charSpec>
        </ext>
      </extLst>
    </font>
    <font>
      <name val="Times New Roman CE"/>
      <charset val="238"/>
      <family val="1"/>
      <i/>
      <color rgb="FFFFFFFF"/>
      <sz val="12"/>
      <extLst>
        <ext uri="smNativeData">
          <pm:charSpec xmlns:pm="smNativeData" id="1737317587" fgClr="FFFFFF" ulstyle="none" kern="1">
            <pm:latin face="Times New Roman CE" sz="240" lang="default" i="1"/>
            <pm:cs face="Times New Roman" sz="240" lang="default" i="1"/>
            <pm:ea face="SimSun" sz="240" lang="default" i="1"/>
          </pm:charSpec>
        </ext>
      </extLst>
    </font>
    <font>
      <name val="Times New Roman CE"/>
      <charset val="238"/>
      <family val="1"/>
      <b/>
      <color rgb="FF9999FF"/>
      <sz val="24"/>
      <extLst>
        <ext uri="smNativeData">
          <pm:charSpec xmlns:pm="smNativeData" id="1737317587" fgClr="9999FF" ulstyle="none" kern="1">
            <pm:latin face="Times New Roman CE" sz="480" lang="default" weight="bold"/>
            <pm:cs face="Times New Roman" sz="480" lang="default" weight="bold"/>
            <pm:ea face="SimSun" sz="480" lang="default" weight="bold"/>
          </pm:charSpec>
        </ext>
      </extLst>
    </font>
    <font>
      <name val="Arial"/>
      <charset val="238"/>
      <family val="2"/>
      <color rgb="FF9999FF"/>
      <sz val="16"/>
      <extLst>
        <ext uri="smNativeData">
          <pm:charSpec xmlns:pm="smNativeData" id="1737317587" fgClr="9999FF" ulstyle="none" kern="1">
            <pm:latin face="Arial" sz="320" lang="default"/>
            <pm:cs face="Times New Roman" sz="320" lang="default"/>
            <pm:ea face="SimSun" sz="320" lang="default"/>
          </pm:charSpec>
        </ext>
      </extLst>
    </font>
    <font>
      <name val="Arial"/>
      <charset val="238"/>
      <family val="2"/>
      <color rgb="FF000000"/>
      <sz val="16"/>
      <extLst>
        <ext uri="smNativeData">
          <pm:charSpec xmlns:pm="smNativeData" id="1737317587" ulstyle="none" kern="1">
            <pm:latin face="Arial" sz="320" lang="default"/>
            <pm:cs face="Times New Roman" sz="320" lang="default"/>
            <pm:ea face="SimSun" sz="320" lang="default"/>
          </pm:charSpec>
        </ext>
      </extLst>
    </font>
    <font>
      <name val="Times New Roman CE"/>
      <charset val="238"/>
      <family val="1"/>
      <b/>
      <color rgb="FF9999FF"/>
      <sz val="20"/>
      <extLst>
        <ext uri="smNativeData">
          <pm:charSpec xmlns:pm="smNativeData" id="1737317587" fgClr="9999FF" ulstyle="none" kern="1">
            <pm:latin face="Times New Roman CE" sz="400" lang="default" weight="bold"/>
            <pm:cs face="Times New Roman" sz="400" lang="default" weight="bold"/>
            <pm:ea face="SimSun" sz="400" lang="default" weight="bold"/>
          </pm:charSpec>
        </ext>
      </extLst>
    </font>
    <font>
      <name val="Times New Roman CE"/>
      <charset val="238"/>
      <family val="1"/>
      <color rgb="FF9999FF"/>
      <sz val="16"/>
      <extLst>
        <ext uri="smNativeData">
          <pm:charSpec xmlns:pm="smNativeData" id="1737317587" fgClr="9999FF" ulstyle="none" kern="1">
            <pm:latin face="Times New Roman CE" sz="320" lang="default"/>
            <pm:cs face="Times New Roman" sz="320" lang="default"/>
            <pm:ea face="SimSun" sz="320" lang="default"/>
          </pm:charSpec>
        </ext>
      </extLst>
    </font>
    <font>
      <name val="Times New Roman CE"/>
      <charset val="238"/>
      <family val="1"/>
      <color rgb="FFFFFFFF"/>
      <sz val="16"/>
      <extLst>
        <ext uri="smNativeData">
          <pm:charSpec xmlns:pm="smNativeData" id="1737317587" fgClr="FFFFFF" ulstyle="none" kern="1">
            <pm:latin face="Times New Roman CE" sz="320" lang="default"/>
            <pm:cs face="Times New Roman" sz="320" lang="default"/>
            <pm:ea face="SimSun" sz="320" lang="default"/>
          </pm:charSpec>
        </ext>
      </extLst>
    </font>
    <font>
      <name val="Times New Roman"/>
      <charset val="238"/>
      <family val="1"/>
      <color rgb="FF000000"/>
      <sz val="16"/>
      <extLst>
        <ext uri="smNativeData">
          <pm:charSpec xmlns:pm="smNativeData" id="1737317587" ulstyle="none" kern="1">
            <pm:latin face="Times New Roman" sz="320" lang="default"/>
            <pm:cs face="Times New Roman" sz="320" lang="default"/>
            <pm:ea face="SimSun" sz="320" lang="default"/>
          </pm:charSpec>
        </ext>
      </extLst>
    </font>
    <font>
      <name val="Times New Roman CE"/>
      <charset val="238"/>
      <family val="1"/>
      <b/>
      <color rgb="FF000000"/>
      <sz val="20"/>
      <extLst>
        <ext uri="smNativeData">
          <pm:charSpec xmlns:pm="smNativeData" id="1737317587" ulstyle="none" kern="1">
            <pm:latin face="Times New Roman CE" sz="400" lang="default" weight="bold"/>
            <pm:cs face="Times New Roman" sz="400" lang="default" weight="bold"/>
            <pm:ea face="SimSun" sz="400" lang="default" weight="bold"/>
          </pm:charSpec>
        </ext>
      </extLst>
    </font>
    <font>
      <name val="Times New Roman CE"/>
      <charset val="238"/>
      <family val="1"/>
      <color rgb="FF000000"/>
      <sz val="20"/>
      <extLst>
        <ext uri="smNativeData">
          <pm:charSpec xmlns:pm="smNativeData" id="1737317587" ulstyle="none" kern="1">
            <pm:latin face="Times New Roman CE" sz="400" lang="default"/>
            <pm:cs face="Times New Roman" sz="400" lang="default"/>
            <pm:ea face="SimSun" sz="400" lang="default"/>
          </pm:charSpec>
        </ext>
      </extLst>
    </font>
    <font>
      <name val="Cambria"/>
      <charset val="238"/>
      <family val="1"/>
      <b/>
      <color rgb="FF000000"/>
      <sz val="18"/>
      <extLst>
        <ext uri="smNativeData">
          <pm:charSpec xmlns:pm="smNativeData" id="1737317587" ulstyle="none" kern="1">
            <pm:latin face="Cambria" sz="360" lang="default" weight="bold"/>
            <pm:cs face="Times New Roman" sz="360" lang="default" weight="bold"/>
            <pm:ea face="SimSun" sz="360" lang="default" weight="bold"/>
          </pm:charSpec>
        </ext>
      </extLst>
    </font>
    <font>
      <name val="Cambria"/>
      <charset val="238"/>
      <family val="1"/>
      <b/>
      <color rgb="FF000000"/>
      <sz val="16"/>
      <extLst>
        <ext uri="smNativeData">
          <pm:charSpec xmlns:pm="smNativeData" id="1737317587" ulstyle="none" kern="1">
            <pm:latin face="Cambria" sz="320" lang="default" weight="bold"/>
            <pm:cs face="Times New Roman" sz="320" lang="default" weight="bold"/>
            <pm:ea face="SimSun" sz="320" lang="default" weight="bold"/>
          </pm:charSpec>
        </ext>
      </extLst>
    </font>
    <font>
      <name val="Arial"/>
      <charset val="238"/>
      <family val="2"/>
      <b/>
      <color rgb="FF000000"/>
      <sz val="10"/>
      <extLst>
        <ext uri="smNativeData">
          <pm:charSpec xmlns:pm="smNativeData" id="1737317587" ulstyle="none" kern="1">
            <pm:latin face="Arial" sz="200" lang="default" weight="bold"/>
            <pm:cs face="Times New Roman" sz="200" lang="default" weight="bold"/>
            <pm:ea face="SimSun" sz="200" lang="default" weight="bold"/>
          </pm:charSpec>
        </ext>
      </extLst>
    </font>
    <font>
      <name val="Arial"/>
      <charset val="238"/>
      <family val="2"/>
      <b/>
      <color rgb="FF000000"/>
      <sz val="12"/>
      <extLst>
        <ext uri="smNativeData">
          <pm:charSpec xmlns:pm="smNativeData" id="1737317587" ulstyle="none" kern="1">
            <pm:latin face="Arial" sz="240" lang="default" weight="bold"/>
            <pm:cs face="Times New Roman" sz="240" lang="default" weight="bold"/>
            <pm:ea face="SimSun" sz="240" lang="default" weight="bold"/>
          </pm:charSpec>
        </ext>
      </extLst>
    </font>
    <font>
      <name val="Arial"/>
      <charset val="238"/>
      <family val="2"/>
      <b/>
      <color rgb="FFFF0000"/>
      <sz val="12"/>
      <extLst>
        <ext uri="smNativeData">
          <pm:charSpec xmlns:pm="smNativeData" id="1737317587" fgClr="FF0000" ulstyle="none" kern="1">
            <pm:latin face="Arial" sz="240" lang="default" weight="bold"/>
            <pm:cs face="Times New Roman" sz="240" lang="default" weight="bold"/>
            <pm:ea face="SimSun" sz="240" lang="default" weight="bold"/>
          </pm:charSpec>
        </ext>
      </extLst>
    </font>
    <font>
      <name val="Arial"/>
      <charset val="238"/>
      <family val="2"/>
      <color rgb="FF0000FF"/>
      <sz val="10"/>
      <extLst>
        <ext uri="smNativeData">
          <pm:charSpec xmlns:pm="smNativeData" id="1737317587" fgClr="0000FF" ulstyle="none" kern="1">
            <pm:latin face="Arial" sz="200" lang="default"/>
            <pm:cs face="Times New Roman" sz="200" lang="default"/>
            <pm:ea face="SimSun" sz="200" lang="default"/>
          </pm:charSpec>
        </ext>
      </extLst>
    </font>
    <font>
      <name val="Arial"/>
      <charset val="238"/>
      <family val="2"/>
      <color rgb="FF0000FF"/>
      <sz val="10"/>
      <u val="single"/>
      <extLst>
        <ext uri="smNativeData">
          <pm:charSpec xmlns:pm="smNativeData" id="1737317587" fgClr="0000FF" ulstyle="single" kern="1">
            <pm:latin face="Arial" sz="200" lang="default"/>
            <pm:cs face="Times New Roman" sz="200" lang="default"/>
            <pm:ea face="SimSun" sz="200" lang="default"/>
          </pm:charSpec>
        </ext>
      </extLst>
    </font>
    <font>
      <name val="Calibri"/>
      <charset val="238"/>
      <family val="2"/>
      <color rgb="FF000000"/>
      <sz val="11"/>
      <extLst>
        <ext uri="smNativeData">
          <pm:charSpec xmlns:pm="smNativeData" id="1737317587" ulstyle="none" kern="1">
            <pm:latin face="Calibri" sz="220" lang="default"/>
            <pm:cs face="Times New Roman" sz="220" lang="default"/>
            <pm:ea face="SimSun" sz="220" lang="default"/>
          </pm:charSpec>
        </ext>
      </extLst>
    </font>
    <font>
      <name val="Verdana"/>
      <charset val="238"/>
      <family val="2"/>
      <color rgb="FF000000"/>
      <sz val="8"/>
      <extLst>
        <ext uri="smNativeData">
          <pm:charSpec xmlns:pm="smNativeData" id="1737317587" ulstyle="none" kern="1">
            <pm:latin face="Verdana" sz="160" lang="default"/>
            <pm:cs face="Times New Roman" sz="160" lang="default"/>
            <pm:ea face="SimSun" sz="160" lang="default"/>
          </pm:charSpec>
        </ext>
      </extLst>
    </font>
    <font>
      <name val="Arial"/>
      <charset val="238"/>
      <family val="2"/>
      <color rgb="FF0000FF"/>
      <sz val="12"/>
      <extLst>
        <ext uri="smNativeData">
          <pm:charSpec xmlns:pm="smNativeData" id="1737317587" fgClr="0000FF" ulstyle="none" kern="1">
            <pm:latin face="Arial" sz="240" lang="default"/>
            <pm:cs face="Times New Roman" sz="240" lang="default"/>
            <pm:ea face="SimSun" sz="240" lang="default"/>
          </pm:charSpec>
        </ext>
      </extLst>
    </font>
    <font>
      <name val="Times New Roman"/>
      <charset val="238"/>
      <family val="1"/>
      <color rgb="FF000000"/>
      <sz val="9"/>
      <extLst>
        <ext uri="smNativeData">
          <pm:charSpec xmlns:pm="smNativeData" id="1737317587" ulstyle="none" kern="1">
            <pm:latin face="Times New Roman" sz="180" lang="default"/>
            <pm:cs face="Times New Roman" sz="180" lang="default"/>
            <pm:ea face="SimSun" sz="180" lang="default"/>
          </pm:charSpec>
        </ext>
      </extLst>
    </font>
    <font>
      <name val="Arial"/>
      <charset val="238"/>
      <family val="2"/>
      <b/>
      <color rgb="FF000000"/>
      <sz val="8"/>
      <extLst>
        <ext uri="smNativeData">
          <pm:charSpec xmlns:pm="smNativeData" id="1737317587" ulstyle="none" kern="1">
            <pm:latin face="Arial" sz="160" lang="default" weight="bold"/>
            <pm:cs face="Times New Roman" sz="160" lang="default" weight="bold"/>
            <pm:ea face="SimSun" sz="160" lang="default" weight="bold"/>
          </pm:charSpec>
        </ext>
      </extLst>
    </font>
    <font>
      <name val="Arial"/>
      <charset val="238"/>
      <family val="2"/>
      <color rgb="FF000000"/>
      <sz val="8"/>
      <extLst>
        <ext uri="smNativeData">
          <pm:charSpec xmlns:pm="smNativeData" id="1737317587" ulstyle="none" kern="1">
            <pm:latin face="Arial" sz="160" lang="default"/>
            <pm:cs face="Times New Roman" sz="160" lang="default"/>
            <pm:ea face="SimSun" sz="160" lang="default"/>
          </pm:charSpec>
        </ext>
      </extLst>
    </font>
    <font>
      <name val="Arial"/>
      <charset val="238"/>
      <family val="2"/>
      <color rgb="FFFFFFFF"/>
      <sz val="8"/>
      <extLst>
        <ext uri="smNativeData">
          <pm:charSpec xmlns:pm="smNativeData" id="1737317587" fgClr="FFFFFF" ulstyle="none" kern="1">
            <pm:latin face="Arial" sz="160" lang="default"/>
            <pm:cs face="Times New Roman" sz="160" lang="default"/>
            <pm:ea face="SimSun" sz="160" lang="default"/>
          </pm:charSpec>
        </ext>
      </extLst>
    </font>
    <font>
      <name val="Arial"/>
      <charset val="238"/>
      <family val="2"/>
      <b/>
      <color rgb="FF000000"/>
      <sz val="18"/>
      <extLst>
        <ext uri="smNativeData">
          <pm:charSpec xmlns:pm="smNativeData" id="1737317587" ulstyle="none" kern="1">
            <pm:latin face="Arial" sz="360" lang="default" weight="bold"/>
            <pm:cs face="Times New Roman" sz="360" lang="default" weight="bold"/>
            <pm:ea face="SimSun" sz="360" lang="default" weight="bold"/>
          </pm:charSpec>
        </ext>
      </extLst>
    </font>
    <font>
      <name val="Arial"/>
      <charset val="238"/>
      <family val="2"/>
      <b/>
      <i/>
      <color rgb="FF000000"/>
      <sz val="8"/>
      <extLst>
        <ext uri="smNativeData">
          <pm:charSpec xmlns:pm="smNativeData" id="1737317587" ulstyle="none" kern="1">
            <pm:latin face="Arial" sz="160" lang="default" weight="bold" i="1"/>
            <pm:cs face="Times New Roman" sz="160" lang="default" weight="bold" i="1"/>
            <pm:ea face="SimSun" sz="160" lang="default" weight="bold" i="1"/>
          </pm:charSpec>
        </ext>
      </extLst>
    </font>
    <font>
      <name val="Arial"/>
      <charset val="238"/>
      <family val="2"/>
      <b/>
      <color rgb="FF000000"/>
      <sz val="9"/>
      <extLst>
        <ext uri="smNativeData">
          <pm:charSpec xmlns:pm="smNativeData" id="1737317587" ulstyle="none" kern="1">
            <pm:latin face="Arial" sz="180" lang="default" weight="bold"/>
            <pm:cs face="Times New Roman" sz="180" lang="default" weight="bold"/>
            <pm:ea face="SimSun" sz="180" lang="default" weight="bold"/>
          </pm:charSpec>
        </ext>
      </extLst>
    </font>
    <font>
      <name val="Arial"/>
      <charset val="238"/>
      <family val="2"/>
      <color rgb="FFFFFFFF"/>
      <sz val="7"/>
      <extLst>
        <ext uri="smNativeData">
          <pm:charSpec xmlns:pm="smNativeData" id="1737317587" fgClr="FFFFFF" ulstyle="none" kern="1">
            <pm:latin face="Arial" sz="140" lang="default"/>
            <pm:cs face="Times New Roman" sz="140" lang="default"/>
            <pm:ea face="SimSun" sz="140" lang="default"/>
          </pm:charSpec>
        </ext>
      </extLst>
    </font>
    <font>
      <name val="Arial"/>
      <charset val="238"/>
      <family val="2"/>
      <b/>
      <color rgb="FF000000"/>
      <sz val="7"/>
      <extLst>
        <ext uri="smNativeData">
          <pm:charSpec xmlns:pm="smNativeData" id="1737317587" ulstyle="none" kern="1">
            <pm:latin face="Arial" sz="140" lang="default" weight="bold"/>
            <pm:cs face="Times New Roman" sz="140" lang="default" weight="bold"/>
            <pm:ea face="SimSun" sz="140" lang="default" weight="bold"/>
          </pm:charSpec>
        </ext>
      </extLst>
    </font>
    <font>
      <name val="Arial"/>
      <charset val="238"/>
      <family val="2"/>
      <color rgb="FF000000"/>
      <sz val="11"/>
      <extLst>
        <ext uri="smNativeData">
          <pm:charSpec xmlns:pm="smNativeData" id="1737317587" ulstyle="none" kern="1">
            <pm:latin face="Arial" sz="220" lang="default"/>
            <pm:cs face="Times New Roman" sz="220" lang="default"/>
            <pm:ea face="SimSun" sz="220" lang="default"/>
          </pm:charSpec>
        </ext>
      </extLst>
    </font>
    <font>
      <name val="Arial"/>
      <charset val="238"/>
      <family val="2"/>
      <b/>
      <color rgb="FFFFFFFF"/>
      <sz val="8"/>
      <extLst>
        <ext uri="smNativeData">
          <pm:charSpec xmlns:pm="smNativeData" id="1737317587" fgClr="FFFFFF" ulstyle="none" kern="1">
            <pm:latin face="Arial" sz="160" lang="default" weight="bold"/>
            <pm:cs face="Times New Roman" sz="160" lang="default" weight="bold"/>
            <pm:ea face="SimSun" sz="160" lang="default" weight="bold"/>
          </pm:charSpec>
        </ext>
      </extLst>
    </font>
    <font>
      <name val="Times New Roman CE"/>
      <charset val="238"/>
      <family val="1"/>
      <b/>
      <i/>
      <color rgb="FF000000"/>
      <sz val="16"/>
      <extLst>
        <ext uri="smNativeData">
          <pm:charSpec xmlns:pm="smNativeData" id="1737317587" ulstyle="none" kern="1">
            <pm:latin face="Times New Roman CE" sz="320" lang="default" weight="bold" i="1"/>
            <pm:cs face="Times New Roman" sz="320" lang="default" weight="bold" i="1"/>
            <pm:ea face="SimSun" sz="320" lang="default" weight="bold" i="1"/>
          </pm:charSpec>
        </ext>
      </extLst>
    </font>
    <font>
      <name val="Times New Roman CE"/>
      <charset val="238"/>
      <family val="1"/>
      <i/>
      <color rgb="FF000000"/>
      <sz val="14"/>
      <extLst>
        <ext uri="smNativeData">
          <pm:charSpec xmlns:pm="smNativeData" id="1737317587" ulstyle="none" kern="1">
            <pm:latin face="Times New Roman CE" sz="280" lang="default" i="1"/>
            <pm:cs face="Times New Roman" sz="280" lang="default" i="1"/>
            <pm:ea face="SimSun" sz="280" lang="default" i="1"/>
          </pm:charSpec>
        </ext>
      </extLst>
    </font>
    <font>
      <name val="Times New Roman CE"/>
      <charset val="238"/>
      <family val="1"/>
      <b/>
      <i/>
      <color rgb="FF000000"/>
      <sz val="14"/>
      <extLst>
        <ext uri="smNativeData">
          <pm:charSpec xmlns:pm="smNativeData" id="1737317587" ulstyle="none" kern="1">
            <pm:latin face="Times New Roman CE" sz="280" lang="default" weight="bold" i="1"/>
            <pm:cs face="Times New Roman" sz="280" lang="default" weight="bold" i="1"/>
            <pm:ea face="SimSun" sz="280" lang="default" weight="bold" i="1"/>
          </pm:charSpec>
        </ext>
      </extLst>
    </font>
    <font>
      <name val="Times New Roman CE"/>
      <charset val="238"/>
      <family val="1"/>
      <b/>
      <color rgb="FF000000"/>
      <sz val="14"/>
      <extLst>
        <ext uri="smNativeData">
          <pm:charSpec xmlns:pm="smNativeData" id="1737317587" ulstyle="none" kern="1">
            <pm:latin face="Times New Roman CE" sz="280" lang="default" weight="bold"/>
            <pm:cs face="Times New Roman" sz="280" lang="default" weight="bold"/>
            <pm:ea face="SimSun" sz="280" lang="default" weight="bold"/>
          </pm:charSpec>
        </ext>
      </extLst>
    </font>
    <font>
      <name val="Times New Roman CE"/>
      <charset val="238"/>
      <family val="1"/>
      <color rgb="FF000000"/>
      <sz val="14"/>
      <extLst>
        <ext uri="smNativeData">
          <pm:charSpec xmlns:pm="smNativeData" id="1737317587" ulstyle="none" kern="1">
            <pm:latin face="Times New Roman CE" sz="280" lang="default"/>
            <pm:cs face="Times New Roman" sz="280" lang="default"/>
            <pm:ea face="SimSun" sz="280" lang="default"/>
          </pm:charSpec>
        </ext>
      </extLst>
    </font>
    <font>
      <name val="Verdana"/>
      <charset val="238"/>
      <family val="2"/>
      <color rgb="FF000000"/>
      <sz val="14"/>
      <extLst>
        <ext uri="smNativeData">
          <pm:charSpec xmlns:pm="smNativeData" id="1737317587" ulstyle="none" kern="1">
            <pm:latin face="Verdana" sz="280" lang="default"/>
            <pm:cs face="Times New Roman" sz="280" lang="default"/>
            <pm:ea face="SimSun" sz="280" lang="default"/>
          </pm:charSpec>
        </ext>
      </extLst>
    </font>
    <font>
      <name val="Times New Roman"/>
      <charset val="238"/>
      <family val="1"/>
      <color rgb="FF000000"/>
      <sz val="14"/>
      <extLst>
        <ext uri="smNativeData">
          <pm:charSpec xmlns:pm="smNativeData" id="1737317587" ulstyle="none" kern="1">
            <pm:latin face="Times New Roman" sz="280" lang="default"/>
            <pm:cs face="Times New Roman" sz="280" lang="default"/>
            <pm:ea face="SimSun" sz="280" lang="default"/>
          </pm:charSpec>
        </ext>
      </extLst>
    </font>
    <font>
      <name val="Times New Roman CE"/>
      <charset val="238"/>
      <family val="1"/>
      <color rgb="FFFFFFFF"/>
      <sz val="20"/>
      <extLst>
        <ext uri="smNativeData">
          <pm:charSpec xmlns:pm="smNativeData" id="1737317587" fgClr="FFFFFF" ulstyle="none" kern="1">
            <pm:latin face="Times New Roman CE" sz="400" lang="default"/>
            <pm:cs face="Times New Roman" sz="400" lang="default"/>
            <pm:ea face="SimSun" sz="400" lang="default"/>
          </pm:charSpec>
        </ext>
      </extLst>
    </font>
    <font>
      <name val="Times New Roman"/>
      <charset val="238"/>
      <family val="1"/>
      <color rgb="FF000000"/>
      <sz val="20"/>
      <extLst>
        <ext uri="smNativeData">
          <pm:charSpec xmlns:pm="smNativeData" id="1737317587" ulstyle="none" kern="1">
            <pm:latin face="Times New Roman" sz="400" lang="default"/>
            <pm:cs face="Times New Roman" sz="400" lang="default"/>
            <pm:ea face="SimSun" sz="400" lang="default"/>
          </pm:charSpec>
        </ext>
      </extLst>
    </font>
    <font>
      <name val="Times"/>
      <color rgb="FF9999FF"/>
      <sz val="20"/>
      <extLst>
        <ext uri="smNativeData">
          <pm:charSpec xmlns:pm="smNativeData" id="1737317587" fgClr="9999FF" ulstyle="none" kern="1">
            <pm:latin face="Times" sz="400" lang="default"/>
            <pm:cs face="Times New Roman" sz="400" lang="default"/>
            <pm:ea face="SimSun" sz="400" lang="default"/>
          </pm:charSpec>
        </ext>
      </extLst>
    </font>
    <font>
      <name val="Times"/>
      <color rgb="FF000000"/>
      <sz val="20"/>
      <extLst>
        <ext uri="smNativeData">
          <pm:charSpec xmlns:pm="smNativeData" id="1737317587" ulstyle="none" kern="1">
            <pm:latin face="Times" sz="400" lang="default"/>
            <pm:cs face="Times New Roman" sz="400" lang="default"/>
            <pm:ea face="SimSun" sz="400" lang="default"/>
          </pm:charSpec>
        </ext>
      </extLst>
    </font>
    <font>
      <name val="Times New Roman"/>
      <charset val="238"/>
      <family val="1"/>
      <color rgb="FF9999FF"/>
      <sz val="20"/>
      <extLst>
        <ext uri="smNativeData">
          <pm:charSpec xmlns:pm="smNativeData" id="1737317587" fgClr="9999FF" ulstyle="none" kern="1">
            <pm:latin face="Times New Roman" sz="400" lang="default"/>
            <pm:cs face="Times New Roman" sz="400" lang="default"/>
            <pm:ea face="SimSun" sz="400" lang="default"/>
          </pm:charSpec>
        </ext>
      </extLst>
    </font>
    <font>
      <name val="Times"/>
      <color rgb="FF000000"/>
      <sz val="14"/>
      <extLst>
        <ext uri="smNativeData">
          <pm:charSpec xmlns:pm="smNativeData" id="1737317587" ulstyle="none" kern="1">
            <pm:latin face="Times" sz="280" lang="default"/>
            <pm:cs face="Times New Roman" sz="280" lang="default"/>
            <pm:ea face="SimSun" sz="280" lang="default"/>
          </pm:charSpec>
        </ext>
      </extLst>
    </font>
    <font>
      <name val="Times"/>
      <color rgb="FF9999FF"/>
      <sz val="14"/>
      <extLst>
        <ext uri="smNativeData">
          <pm:charSpec xmlns:pm="smNativeData" id="1737317587" fgClr="9999FF" ulstyle="none" kern="1">
            <pm:latin face="Times" sz="280" lang="default"/>
            <pm:cs face="Times New Roman" sz="280" lang="default"/>
            <pm:ea face="SimSun" sz="280" lang="default"/>
          </pm:charSpec>
        </ext>
      </extLst>
    </font>
    <font>
      <name val="Times New Roman"/>
      <charset val="238"/>
      <family val="1"/>
      <color rgb="FF9999FF"/>
      <sz val="14"/>
      <extLst>
        <ext uri="smNativeData">
          <pm:charSpec xmlns:pm="smNativeData" id="1737317587" fgClr="9999FF" ulstyle="none" kern="1">
            <pm:latin face="Times New Roman" sz="280" lang="default"/>
            <pm:cs face="Times New Roman" sz="280" lang="default"/>
            <pm:ea face="SimSun" sz="280" lang="default"/>
          </pm:charSpec>
        </ext>
      </extLst>
    </font>
    <font>
      <name val="Arial"/>
      <charset val="238"/>
      <family val="2"/>
      <color rgb="FF0000FF"/>
      <sz val="10"/>
      <extLst>
        <ext uri="smNativeData">
          <pm:charSpec xmlns:pm="smNativeData" id="1737317587" fgClr="0000FF" ulstyle="none" kern="1">
            <pm:latin face="Arial" sz="200" lang="default"/>
            <pm:cs face="Times New Roman" sz="200" lang="default"/>
            <pm:ea face="SimSun" sz="200" lang="default"/>
            <hyperlink type="6" url="https://tenis-slovenija.clubspark.net/Slovenija/Tournaments/players/4C2CF684-A6F5-42D5-A0E3-05184A5248CB" location="" text=""/>
          </pm:charSpec>
        </ext>
      </extLst>
    </font>
    <font>
      <name val="Times New Roman CE"/>
      <charset val="238"/>
      <family val="1"/>
      <b/>
      <color rgb="FF000000"/>
      <sz val="14"/>
      <extLst>
        <ext uri="smNativeData">
          <pm:charSpec xmlns:pm="smNativeData" id="1737317587" ulstyle="none" kern="1">
            <pm:latin face="Times New Roman CE" sz="280" lang="default" weight="bold"/>
            <pm:cs face="Times New Roman" sz="280" lang="default" i="1"/>
            <pm:ea face="SimSun" sz="280" lang="default" i="1"/>
          </pm:charSpec>
        </ext>
      </extLst>
    </font>
    <font>
      <name val="Times New Roman CE"/>
      <charset val="238"/>
      <family val="1"/>
      <b/>
      <i/>
      <color rgb="FF000000"/>
      <sz val="24"/>
      <extLst>
        <ext uri="smNativeData">
          <pm:charSpec xmlns:pm="smNativeData" id="1737317587" ulstyle="none" kern="1">
            <pm:latin face="Times New Roman CE" sz="480" lang="default" weight="bold" i="1"/>
            <pm:cs face="Times New Roman" sz="720" lang="default" weight="bold" i="1"/>
            <pm:ea face="SimSun" sz="720" lang="default" weight="bold" i="1"/>
          </pm:charSpec>
        </ext>
      </extLst>
    </font>
    <font>
      <name val="Times New Roman CE"/>
      <charset val="238"/>
      <family val="1"/>
      <b/>
      <color rgb="FF000000"/>
      <sz val="22"/>
      <extLst>
        <ext uri="smNativeData">
          <pm:charSpec xmlns:pm="smNativeData" id="1737317587" ulstyle="none" kern="1">
            <pm:latin face="Times New Roman CE" sz="440" lang="default" weight="bold"/>
            <pm:cs face="Times New Roman" sz="440" lang="default" i="1"/>
            <pm:ea face="SimSun" sz="440" lang="default" i="1"/>
          </pm:charSpec>
        </ext>
      </extLst>
    </font>
    <font>
      <name val="Calibri"/>
      <charset val="238"/>
      <family val="2"/>
      <color rgb="FF0000FF"/>
      <sz val="11"/>
      <extLst>
        <ext uri="smNativeData">
          <pm:charSpec xmlns:pm="smNativeData" id="1737317587" fgClr="0000FF" ulstyle="none" kern="1">
            <pm:latin face="Calibri" sz="220" lang="default"/>
            <pm:cs face="Times New Roman" sz="220" lang="default"/>
            <pm:ea face="SimSun" sz="220" lang="default"/>
          </pm:charSpec>
        </ext>
      </extLst>
    </font>
    <font>
      <name val="Times New Roman CE"/>
      <charset val="238"/>
      <family val="1"/>
      <b/>
      <color rgb="FF000000"/>
      <sz val="20"/>
      <extLst>
        <ext uri="smNativeData">
          <pm:charSpec xmlns:pm="smNativeData" id="1737317587" ulstyle="none" kern="1">
            <pm:latin face="Times New Roman CE" sz="400" lang="default" weight="bold"/>
            <pm:cs face="Times New Roman" sz="280" lang="default" weight="bold"/>
            <pm:ea face="SimSun" sz="280" lang="default" weight="bold"/>
          </pm:charSpec>
        </ext>
      </extLst>
    </font>
    <font>
      <name val="Times New Roman CE"/>
      <charset val="238"/>
      <family val="1"/>
      <color rgb="FF000000"/>
      <sz val="14"/>
      <extLst>
        <ext uri="smNativeData">
          <pm:charSpec xmlns:pm="smNativeData" id="1737317587" ulstyle="none" kern="1">
            <pm:latin face="Times New Roman CE" sz="280" lang="default"/>
            <pm:cs face="Times New Roman" sz="280" lang="default" i="1"/>
            <pm:ea face="SimSun" sz="280" lang="default" i="1"/>
          </pm:charSpec>
        </ext>
      </extLst>
    </font>
    <font>
      <name val="Times New Roman CE"/>
      <charset val="238"/>
      <family val="1"/>
      <b/>
      <i/>
      <color rgb="FF000000"/>
      <sz val="14"/>
      <extLst>
        <ext uri="smNativeData">
          <pm:charSpec xmlns:pm="smNativeData" id="1737317587" ulstyle="none" kern="1">
            <pm:latin face="Times New Roman CE" sz="280" lang="default" weight="bold" i="1"/>
            <pm:cs face="Times New Roman" sz="720" lang="default" weight="bold" i="1"/>
            <pm:ea face="SimSun" sz="720" lang="default" weight="bold" i="1"/>
          </pm:charSpec>
        </ext>
      </extLst>
    </font>
    <font>
      <name val="Times New Roman CE"/>
      <charset val="238"/>
      <family val="1"/>
      <b/>
      <color rgb="FF000000"/>
      <sz val="16"/>
      <extLst>
        <ext uri="smNativeData">
          <pm:charSpec xmlns:pm="smNativeData" id="1737317587" ulstyle="none" kern="1">
            <pm:latin face="Times New Roman CE" sz="320" lang="default" weight="bold"/>
            <pm:cs face="Times New Roman" sz="400" lang="default" weight="bold"/>
            <pm:ea face="SimSun" sz="400" lang="default" weight="bold"/>
          </pm:charSpec>
        </ext>
      </extLst>
    </font>
    <font>
      <name val="Times New Roman CE"/>
      <charset val="238"/>
      <family val="1"/>
      <b/>
      <i/>
      <color rgb="FF000000"/>
      <sz val="16"/>
      <extLst>
        <ext uri="smNativeData">
          <pm:charSpec xmlns:pm="smNativeData" id="1737317587" ulstyle="none" kern="1">
            <pm:latin face="Times New Roman CE" sz="320" lang="default" weight="bold" i="1"/>
            <pm:cs face="Times New Roman" sz="320" lang="default" i="1"/>
            <pm:ea face="SimSun" sz="320" lang="default" i="1"/>
          </pm:charSpec>
        </ext>
      </extLst>
    </font>
    <font>
      <name val="Times New Roman CE"/>
      <charset val="238"/>
      <family val="1"/>
      <color rgb="FF000000"/>
      <sz val="14"/>
      <extLst>
        <ext uri="smNativeData">
          <pm:charSpec xmlns:pm="smNativeData" id="1737317587" ulstyle="none" kern="1">
            <pm:latin face="Times New Roman CE" sz="280" lang="default"/>
            <pm:cs face="Times New Roman" sz="280" lang="default" weight="bold"/>
            <pm:ea face="SimSun" sz="280" lang="default" weight="bold"/>
          </pm:charSpec>
        </ext>
      </extLst>
    </font>
    <font>
      <name val="Times New Roman CE"/>
      <charset val="238"/>
      <family val="1"/>
      <b/>
      <color rgb="FF000000"/>
      <sz val="20"/>
      <extLst>
        <ext uri="smNativeData">
          <pm:charSpec xmlns:pm="smNativeData" id="1737317587" ulstyle="none" kern="1">
            <pm:latin face="Times New Roman CE" sz="400" lang="default" weight="bold"/>
            <pm:cs face="Times New Roman" sz="320" lang="default" i="1"/>
            <pm:ea face="SimSun" sz="320" lang="default" i="1"/>
          </pm:charSpec>
        </ext>
      </extLst>
    </font>
    <font>
      <name val="Arial"/>
      <charset val="238"/>
      <family val="2"/>
      <b/>
      <color rgb="FF000000"/>
      <sz val="8"/>
      <extLst>
        <ext uri="smNativeData">
          <pm:charSpec xmlns:pm="smNativeData" id="1737317587" ulstyle="none" kern="1">
            <pm:latin face="Arial" sz="160" lang="default" weight="bold"/>
            <pm:cs face="Times New Roman" sz="160" lang="default"/>
            <pm:ea face="SimSun" sz="160" lang="default"/>
          </pm:charSpec>
        </ext>
      </extLst>
    </font>
    <font>
      <name val="Verdana"/>
      <charset val="238"/>
      <family val="2"/>
      <b/>
      <color rgb="FF000000"/>
      <sz val="14"/>
      <extLst>
        <ext uri="smNativeData">
          <pm:charSpec xmlns:pm="smNativeData" id="1737317587" ulstyle="none" kern="1">
            <pm:latin face="Verdana" sz="280" lang="default" weight="bold"/>
            <pm:cs face="Times New Roman" sz="280" lang="default"/>
            <pm:ea face="SimSun" sz="280" lang="default"/>
          </pm:charSpec>
        </ext>
      </extLst>
    </font>
  </fonts>
  <fills count="36">
    <fill>
      <patternFill patternType="none"/>
    </fill>
    <fill>
      <patternFill patternType="gray125"/>
    </fill>
    <fill>
      <patternFill patternType="none"/>
    </fill>
    <fill>
      <patternFill patternType="solid">
        <fgColor rgb="FFBFBFBF"/>
        <bgColor rgb="FFFFFFFF"/>
        <extLst>
          <ext uri="smNativeData">
            <pm:shade xmlns:pm="smNativeData" id="1737317587" type="1" fgLvl="100" fgClr="00BFBFBF" bgLvl="0" bgClr="00FFFFFF"/>
          </ext>
        </extLst>
      </patternFill>
    </fill>
    <fill>
      <patternFill patternType="none"/>
    </fill>
    <fill>
      <patternFill patternType="none"/>
    </fill>
    <fill>
      <patternFill patternType="none"/>
    </fill>
    <fill>
      <patternFill patternType="solid">
        <fgColor rgb="FFFFFFFF"/>
        <bgColor rgb="FFFFFFFF"/>
        <extLst>
          <ext uri="smNativeData">
            <pm:shade xmlns:pm="smNativeData" id="1737317587" type="1" fgLvl="100" fgClr="00FFFFFF" bgLvl="0" bgClr="00FFFFFF"/>
          </ext>
        </extLst>
      </patternFill>
    </fill>
    <fill>
      <patternFill patternType="none"/>
    </fill>
    <fill>
      <patternFill patternType="none"/>
    </fill>
    <fill>
      <patternFill patternType="none"/>
    </fill>
    <fill>
      <patternFill patternType="none"/>
    </fill>
    <fill>
      <patternFill patternType="solid">
        <fgColor rgb="FFFFFFFF"/>
        <bgColor rgb="FFFFFFFF"/>
        <extLst>
          <ext uri="smNativeData">
            <pm:shade xmlns:pm="smNativeData" id="1737317587" type="1" fgLvl="100" fgClr="00FFFFFF" bgLvl="0" bgClr="00FFFFFF"/>
          </ext>
        </extLst>
      </patternFill>
    </fill>
    <fill>
      <patternFill patternType="solid">
        <fgColor rgb="FFC0C0C0"/>
        <bgColor rgb="FFFFFFFF"/>
        <extLst>
          <ext uri="smNativeData">
            <pm:shade xmlns:pm="smNativeData" id="1737317587" type="1" fgLvl="100" fgClr="00C0C0C0" bgLvl="0" bgClr="00FFFFFF"/>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FFFF00"/>
        <bgColor rgb="FFFFFFFF"/>
        <extLst>
          <ext uri="smNativeData">
            <pm:shade xmlns:pm="smNativeData" id="1737317587" type="1" fgLvl="100" fgClr="00FFFF00" bgLvl="0" bgClr="00FFFFFF"/>
          </ext>
        </extLst>
      </patternFill>
    </fill>
    <fill>
      <patternFill patternType="solid">
        <fgColor rgb="FFFFFF00"/>
        <bgColor rgb="FFFFFFFF"/>
        <extLst>
          <ext uri="smNativeData">
            <pm:shade xmlns:pm="smNativeData" id="1737317587" type="1" fgLvl="100" fgClr="00FFFF00" bgLvl="0" bgClr="00FFFFFF"/>
          </ext>
        </extLst>
      </patternFill>
    </fill>
    <fill>
      <patternFill patternType="none"/>
    </fill>
    <fill>
      <patternFill patternType="none"/>
    </fill>
    <fill>
      <patternFill patternType="none"/>
    </fill>
    <fill>
      <patternFill patternType="none"/>
    </fill>
    <fill>
      <patternFill patternType="none"/>
    </fill>
    <fill>
      <patternFill patternType="solid">
        <fgColor rgb="FFFFFF00"/>
        <bgColor rgb="FFFFFFFF"/>
        <extLst>
          <ext uri="smNativeData">
            <pm:shade xmlns:pm="smNativeData" id="1737317587" type="1" fgLvl="100" fgClr="00FFFF00" bgLvl="0" bgClr="00000000"/>
          </ext>
        </extLst>
      </patternFill>
    </fill>
    <fill>
      <patternFill patternType="solid">
        <fgColor rgb="FFFFFF00"/>
        <bgColor rgb="FFFFFFFF"/>
        <extLst>
          <ext uri="smNativeData">
            <pm:shade xmlns:pm="smNativeData" id="1737317587" type="1" fgLvl="100" fgClr="00FFFF00" bgLvl="0" bgClr="00000000"/>
          </ext>
        </extLst>
      </patternFill>
    </fill>
    <fill>
      <patternFill patternType="solid">
        <fgColor rgb="FFC0C0C0"/>
        <bgColor rgb="FFFFFFFF"/>
        <extLst>
          <ext uri="smNativeData">
            <pm:shade xmlns:pm="smNativeData" id="1737317587" type="1" fgLvl="100" fgClr="00C0C0C0" bgLvl="0" bgClr="00000000"/>
          </ext>
        </extLst>
      </patternFill>
    </fill>
    <fill>
      <patternFill patternType="none"/>
    </fill>
    <fill>
      <patternFill patternType="solid">
        <fgColor rgb="FFCCFFCC"/>
        <bgColor rgb="FFFFFFFF"/>
        <extLst>
          <ext uri="smNativeData">
            <pm:shade xmlns:pm="smNativeData" id="1737317587" type="1" fgLvl="100" fgClr="00CCFFCC" bgLvl="0" bgClr="00FFFFFF"/>
          </ext>
        </extLst>
      </patternFill>
    </fill>
    <fill>
      <patternFill patternType="solid">
        <fgColor rgb="FFFFFFFF"/>
        <bgColor rgb="FFFFFFFF"/>
        <extLst>
          <ext uri="smNativeData">
            <pm:shade xmlns:pm="smNativeData" id="1737317587" type="1" fgLvl="100" fgClr="00FFFFFF" bgLvl="100" bgClr="00000000"/>
          </ext>
        </extLst>
      </patternFill>
    </fill>
  </fills>
  <borders count="35">
    <border>
      <left style="none">
        <color rgb="FF000000"/>
      </left>
      <right style="none">
        <color rgb="FF000000"/>
      </right>
      <top style="none">
        <color rgb="FF000000"/>
      </top>
      <bottom style="none">
        <color rgb="FF000000"/>
      </bottom>
      <extLst>
        <ext uri="smNativeData">
          <pm:border xmlns:pm="smNativeData" id="1737317587"/>
        </ext>
      </extLst>
    </border>
    <border>
      <left style="thin">
        <color rgb="FF000000"/>
      </left>
      <right style="thin">
        <color rgb="FF000000"/>
      </right>
      <top style="thin">
        <color rgb="FF000000"/>
      </top>
      <bottom style="thin">
        <color rgb="FF000000"/>
      </bottom>
      <extLst>
        <ext uri="smNativeData">
          <pm:border xmlns:pm="smNativeData" id="1737317587">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737317587">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medium">
        <color rgb="FF000000"/>
      </left>
      <right style="none">
        <color rgb="FF000000"/>
      </right>
      <top style="none">
        <color rgb="FF000000"/>
      </top>
      <bottom style="none">
        <color rgb="FF000000"/>
      </bottom>
      <extLst>
        <ext uri="smNativeData">
          <pm:border xmlns:pm="smNativeData" id="1737317587">
            <pm:line position="left" type="1" style="0" width="30" dist="20" width2="20" rgb="000000"/>
          </pm:border>
        </ext>
      </extLst>
    </border>
    <border>
      <left style="none">
        <color rgb="FF000000"/>
      </left>
      <right style="none">
        <color rgb="FF000000"/>
      </right>
      <top style="thin">
        <color rgb="FF000000"/>
      </top>
      <bottom style="thin">
        <color rgb="FF000000"/>
      </bottom>
      <extLst>
        <ext uri="smNativeData">
          <pm:border xmlns:pm="smNativeData" id="1737317587">
            <pm:line position="top" type="1" style="0" width="20" dist="20" width2="20" rgb="000000"/>
            <pm:line position="bottom" type="1" style="0" width="20" dist="20" width2="20" rgb="000000"/>
          </pm:border>
        </ext>
      </extLst>
    </border>
    <border>
      <left style="none">
        <color rgb="FF000000"/>
      </left>
      <right style="medium">
        <color rgb="FF000000"/>
      </right>
      <top style="none">
        <color rgb="FF000000"/>
      </top>
      <bottom style="none">
        <color rgb="FF000000"/>
      </bottom>
      <extLst>
        <ext uri="smNativeData">
          <pm:border xmlns:pm="smNativeData" id="1737317587">
            <pm:line position="right" type="1" style="0" width="30" dist="20" width2="20" rgb="000000"/>
          </pm:border>
        </ext>
      </extLst>
    </border>
    <border>
      <left style="thin">
        <color rgb="FF000000"/>
      </left>
      <right style="thin">
        <color rgb="FF000000"/>
      </right>
      <top style="none">
        <color rgb="FF000000"/>
      </top>
      <bottom style="thin">
        <color rgb="FF000000"/>
      </bottom>
      <extLst>
        <ext uri="smNativeData">
          <pm:border xmlns:pm="smNativeData" id="1737317587">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1737317587">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none">
        <color rgb="FF000000"/>
      </top>
      <bottom style="thin">
        <color rgb="FF000000"/>
      </bottom>
      <extLst>
        <ext uri="smNativeData">
          <pm:border xmlns:pm="smNativeData" id="1737317587">
            <pm:line position="bottom" type="1" style="0" width="20" dist="20" width2="20" rgb="000000"/>
          </pm:border>
        </ext>
      </extLst>
    </border>
    <border>
      <left style="none">
        <color rgb="FF000000"/>
      </left>
      <right style="none">
        <color rgb="FF000000"/>
      </right>
      <top style="thin">
        <color rgb="FF000000"/>
      </top>
      <bottom style="none">
        <color rgb="FF000000"/>
      </bottom>
      <extLst>
        <ext uri="smNativeData">
          <pm:border xmlns:pm="smNativeData" id="1737317587">
            <pm:line position="top"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737317587">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737317587">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737317587"/>
        </ext>
      </extLst>
    </border>
    <border>
      <left style="none">
        <color rgb="FF000000"/>
      </left>
      <right style="none">
        <color rgb="FF000000"/>
      </right>
      <top style="none">
        <color rgb="FF000000"/>
      </top>
      <bottom style="medium">
        <color rgb="FF000000"/>
      </bottom>
      <extLst>
        <ext uri="smNativeData">
          <pm:border xmlns:pm="smNativeData" id="1737317587">
            <pm:line position="bottom" type="1" style="0" width="30" dist="20" width2="20" rgb="000000"/>
          </pm:border>
        </ext>
      </extLst>
    </border>
    <border>
      <left style="thin">
        <color rgb="FF000000"/>
      </left>
      <right style="none">
        <color rgb="FF000000"/>
      </right>
      <top style="thin">
        <color rgb="FF000000"/>
      </top>
      <bottom style="none">
        <color rgb="FF000000"/>
      </bottom>
      <extLst>
        <ext uri="smNativeData">
          <pm:border xmlns:pm="smNativeData" id="1737317587">
            <pm:line position="top" type="1" style="0" width="20" dist="20" width2="20" rgb="000000"/>
            <pm:line position="left"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1737317587">
            <pm:line position="top" type="1" style="0" width="20" dist="20" width2="20" rgb="000000"/>
            <pm:line position="right" type="1" style="0" width="20" dist="20" width2="20" rgb="000000"/>
          </pm:border>
        </ext>
      </extLst>
    </border>
    <border>
      <left style="none">
        <color rgb="FF000000"/>
      </left>
      <right style="thin">
        <color rgb="FF000000"/>
      </right>
      <top style="none">
        <color rgb="FF000000"/>
      </top>
      <bottom style="none">
        <color rgb="FF000000"/>
      </bottom>
      <extLst>
        <ext uri="smNativeData">
          <pm:border xmlns:pm="smNativeData" id="1737317587">
            <pm:line position="right" type="1" style="0" width="20" dist="20" width2="20" rgb="000000"/>
          </pm:border>
        </ext>
      </extLst>
    </border>
    <border>
      <left style="thin">
        <color rgb="FF000000"/>
      </left>
      <right style="none">
        <color rgb="FF000000"/>
      </right>
      <top style="none">
        <color rgb="FF000000"/>
      </top>
      <bottom style="thin">
        <color rgb="FF000000"/>
      </bottom>
      <extLst>
        <ext uri="smNativeData">
          <pm:border xmlns:pm="smNativeData" id="1737317587">
            <pm:line position="bottom" type="1" style="0" width="20" dist="20" width2="20" rgb="000000"/>
            <pm:line position="left" type="1" style="0" width="20" dist="20" width2="20" rgb="000000"/>
          </pm:border>
        </ext>
      </extLst>
    </border>
    <border>
      <left style="none">
        <color rgb="FF000000"/>
      </left>
      <right style="thin">
        <color rgb="FF000000"/>
      </right>
      <top style="none">
        <color rgb="FF000000"/>
      </top>
      <bottom style="thin">
        <color rgb="FF000000"/>
      </bottom>
      <extLst>
        <ext uri="smNativeData">
          <pm:border xmlns:pm="smNativeData" id="1737317587">
            <pm:line position="bottom" type="1" style="0" width="20" dist="20" width2="20" rgb="000000"/>
            <pm:line position="right" type="1" style="0" width="20" dist="20" width2="20" rgb="000000"/>
          </pm:border>
        </ext>
      </extLst>
    </border>
    <border>
      <left style="thin">
        <color rgb="FF000000"/>
      </left>
      <right style="none">
        <color rgb="FF000000"/>
      </right>
      <top style="none">
        <color rgb="FF000000"/>
      </top>
      <bottom style="none">
        <color rgb="FF000000"/>
      </bottom>
      <extLst>
        <ext uri="smNativeData">
          <pm:border xmlns:pm="smNativeData" id="1737317587">
            <pm:line position="lef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1737317587">
            <pm:line position="top"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none">
        <color rgb="FF000000"/>
      </bottom>
      <extLst>
        <ext uri="smNativeData">
          <pm:border xmlns:pm="smNativeData" id="1737317587">
            <pm:line position="left"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737317587"/>
        </ext>
      </extLst>
    </border>
    <border>
      <left style="none">
        <color rgb="FF000000"/>
      </left>
      <right style="thin">
        <color rgb="FF000000"/>
      </right>
      <top style="none">
        <color rgb="FF000000"/>
      </top>
      <bottom style="none">
        <color rgb="FF000000"/>
      </bottom>
      <extLst>
        <ext uri="smNativeData">
          <pm:border xmlns:pm="smNativeData" id="1737317587">
            <pm:line position="right" type="1" style="0" width="20" dist="20" width2="20" rgb="000000"/>
          </pm:border>
        </ext>
      </extLst>
    </border>
    <border>
      <left style="medium">
        <color rgb="FF000000"/>
      </left>
      <right style="none">
        <color rgb="FF000000"/>
      </right>
      <top style="medium">
        <color rgb="FF000000"/>
      </top>
      <bottom style="none">
        <color rgb="FF000000"/>
      </bottom>
      <extLst>
        <ext uri="smNativeData">
          <pm:border xmlns:pm="smNativeData" id="1737317587">
            <pm:line position="top" type="1" style="0" width="30" dist="20" width2="20" rgb="000000"/>
            <pm:line position="left" type="1" style="0" width="30" dist="20" width2="20" rgb="000000"/>
          </pm:border>
        </ext>
      </extLst>
    </border>
    <border>
      <left style="none">
        <color rgb="FF000000"/>
      </left>
      <right style="medium">
        <color rgb="FF000000"/>
      </right>
      <top style="medium">
        <color rgb="FF000000"/>
      </top>
      <bottom style="none">
        <color rgb="FF000000"/>
      </bottom>
      <extLst>
        <ext uri="smNativeData">
          <pm:border xmlns:pm="smNativeData" id="1737317587">
            <pm:line position="top" type="1" style="0" width="30" dist="20" width2="20" rgb="000000"/>
            <pm:line position="right" type="1" style="0" width="30" dist="20" width2="20" rgb="000000"/>
          </pm:border>
        </ext>
      </extLst>
    </border>
    <border>
      <left style="none">
        <color rgb="FF000000"/>
      </left>
      <right style="medium">
        <color rgb="FF000000"/>
      </right>
      <top style="none">
        <color rgb="FF000000"/>
      </top>
      <bottom style="medium">
        <color rgb="FF000000"/>
      </bottom>
      <extLst>
        <ext uri="smNativeData">
          <pm:border xmlns:pm="smNativeData" id="1737317587">
            <pm:line position="bottom" type="1" style="0" width="30" dist="20" width2="20" rgb="000000"/>
            <pm:line position="right" type="1" style="0" width="30" dist="20" width2="20" rgb="000000"/>
          </pm:border>
        </ext>
      </extLst>
    </border>
    <border>
      <left style="thin">
        <color rgb="FF000000"/>
      </left>
      <right style="none">
        <color rgb="FF000000"/>
      </right>
      <top style="thin">
        <color rgb="FF000000"/>
      </top>
      <bottom style="thin">
        <color rgb="FF000000"/>
      </bottom>
      <extLst>
        <ext uri="smNativeData">
          <pm:border xmlns:pm="smNativeData" id="1737317587">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none">
        <color rgb="FF000000"/>
      </top>
      <bottom style="hair">
        <color rgb="FF000000"/>
      </bottom>
      <extLst>
        <ext uri="smNativeData">
          <pm:border xmlns:pm="smNativeData" id="1737317587">
            <pm:line position="bottom" type="1" style="0" width="1" dist="20" width2="20" rgb="000000"/>
          </pm:border>
        </ext>
      </extLst>
    </border>
    <border>
      <left style="none">
        <color rgb="FF000000"/>
      </left>
      <right style="none">
        <color rgb="FF000000"/>
      </right>
      <top style="none">
        <color rgb="FF000000"/>
      </top>
      <bottom style="none">
        <color rgb="FF000000"/>
      </bottom>
      <extLst>
        <ext uri="smNativeData">
          <pm:border xmlns:pm="smNativeData" id="1737317587"/>
        </ext>
      </extLst>
    </border>
    <border>
      <left style="none">
        <color rgb="FF000000"/>
      </left>
      <right style="none">
        <color rgb="FF000000"/>
      </right>
      <top style="none">
        <color rgb="FF000000"/>
      </top>
      <bottom style="thin">
        <color rgb="FF000000"/>
      </bottom>
      <extLst>
        <ext uri="smNativeData">
          <pm:border xmlns:pm="smNativeData" id="1737317587">
            <pm:line position="bottom"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737317587"/>
        </ext>
      </extLst>
    </border>
    <border>
      <left style="none">
        <color rgb="FF000000"/>
      </left>
      <right style="none">
        <color rgb="FF000000"/>
      </right>
      <top style="hair">
        <color rgb="FF000000"/>
      </top>
      <bottom style="hair">
        <color rgb="FF000000"/>
      </bottom>
      <extLst>
        <ext uri="smNativeData">
          <pm:border xmlns:pm="smNativeData" id="1737317587">
            <pm:line position="top" type="1" style="0" width="1" dist="20" width2="20" rgb="000000"/>
            <pm:line position="bottom" type="1" style="0" width="1" dist="20" width2="20" rgb="000000"/>
          </pm:border>
        </ext>
      </extLst>
    </border>
    <border>
      <left style="thin">
        <color rgb="FF000000"/>
      </left>
      <right style="thin">
        <color rgb="FF000000"/>
      </right>
      <top style="thin">
        <color rgb="FF000000"/>
      </top>
      <bottom style="thin">
        <color rgb="FF000000"/>
      </bottom>
      <extLst>
        <ext uri="smNativeData">
          <pm:border xmlns:pm="smNativeData" id="1737317587">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737317587"/>
        </ext>
      </extLst>
    </border>
  </borders>
  <cellStyleXfs count="9">
    <xf numFmtId="0" fontId="0" fillId="0" borderId="0" applyNumberFormat="1" applyFont="1" applyFill="1" applyBorder="1" applyAlignment="1" applyProtection="1"/>
    <xf numFmtId="0" fontId="2" fillId="0" borderId="0" applyNumberFormat="1" applyFont="1" applyFill="1" applyBorder="1" applyAlignment="1" applyProtection="1"/>
    <xf numFmtId="0" fontId="2" fillId="0" borderId="0" applyNumberFormat="1" applyFont="1" applyFill="1" applyBorder="1" applyAlignment="1" applyProtection="1"/>
    <xf numFmtId="0" fontId="0" fillId="0" borderId="0" applyNumberFormat="1" applyFont="1" applyFill="1" applyBorder="1" applyAlignment="1" applyProtection="1"/>
    <xf numFmtId="0" fontId="50" fillId="0" borderId="0" applyNumberFormat="0" applyFont="1" applyFill="0" applyBorder="0" applyAlignment="0" applyProtection="0">
      <alignment vertical="top"/>
      <protection locked="0" hidden="0"/>
    </xf>
    <xf numFmtId="0" fontId="51" fillId="0" borderId="0" applyNumberFormat="1" applyFont="1" applyFill="1" applyBorder="1" applyAlignment="1" applyProtection="1"/>
    <xf numFmtId="0" fontId="0" fillId="0" borderId="0" applyNumberFormat="1" applyFont="1" applyFill="1" applyBorder="1" applyAlignment="1" applyProtection="1"/>
    <xf numFmtId="0" fontId="0" fillId="0" borderId="0" applyNumberFormat="1" applyFont="1" applyFill="1" applyBorder="1" applyAlignment="1" applyProtection="1"/>
    <xf numFmtId="0" fontId="0" fillId="0" borderId="0" applyNumberFormat="1" applyFont="1" applyFill="1" applyBorder="1" applyAlignment="1" applyProtection="1"/>
  </cellStyleXfs>
  <cellXfs count="314">
    <xf numFmtId="0" fontId="0" fillId="0" borderId="0" xfId="0"/>
    <xf numFmtId="0" fontId="2" fillId="0" borderId="0" xfId="1"/>
    <xf numFmtId="0" fontId="2" fillId="0" borderId="0" xfId="2"/>
    <xf numFmtId="0" fontId="0" fillId="0" borderId="0" xfId="3"/>
    <xf numFmtId="0" fontId="50" fillId="0" borderId="0" xfId="4">
      <alignment vertical="top"/>
    </xf>
    <xf numFmtId="0" fontId="51" fillId="0" borderId="0" xfId="5"/>
    <xf numFmtId="0" fontId="0" fillId="0" borderId="0" xfId="6"/>
    <xf numFmtId="0" fontId="0" fillId="0" borderId="0" xfId="7"/>
    <xf numFmtId="0" fontId="0" fillId="0" borderId="0" xfId="8"/>
    <xf numFmtId="0" fontId="1" fillId="0" borderId="0" xfId="1" applyFont="1"/>
    <xf numFmtId="0" fontId="3" fillId="0" borderId="0" xfId="1" applyFont="1"/>
    <xf numFmtId="0" fontId="4" fillId="0" borderId="0" xfId="1" applyFont="1"/>
    <xf numFmtId="0" fontId="5" fillId="0" borderId="0" xfId="1" applyFont="1"/>
    <xf numFmtId="0" fontId="6" fillId="0" borderId="0" xfId="1" applyFont="1"/>
    <xf numFmtId="0" fontId="7" fillId="0" borderId="0" xfId="1" applyFont="1" applyAlignment="1">
      <alignment horizontal="left"/>
    </xf>
    <xf numFmtId="0" fontId="8" fillId="0" borderId="0" xfId="1" applyFont="1" applyAlignment="1">
      <alignment horizontal="left"/>
    </xf>
    <xf numFmtId="0" fontId="9" fillId="0" borderId="0" xfId="1" applyFont="1" applyAlignment="1">
      <alignment horizontal="center"/>
    </xf>
    <xf numFmtId="0" fontId="9" fillId="0" borderId="0" xfId="1" applyFont="1"/>
    <xf numFmtId="0" fontId="10" fillId="0" borderId="0" xfId="1" applyFont="1"/>
    <xf numFmtId="0" fontId="11" fillId="0" borderId="0" xfId="1" applyFont="1"/>
    <xf numFmtId="0" fontId="12" fillId="0" borderId="0" xfId="1" applyFont="1" applyAlignment="1">
      <alignment horizontal="right"/>
    </xf>
    <xf numFmtId="0" fontId="13" fillId="0" borderId="0" xfId="1" applyFont="1"/>
    <xf numFmtId="0" fontId="7" fillId="0" borderId="0" xfId="1" applyFont="1"/>
    <xf numFmtId="0" fontId="12" fillId="0" borderId="0" xfId="1" applyFont="1" applyAlignment="1">
      <alignment horizontal="left"/>
    </xf>
    <xf numFmtId="0" fontId="15" fillId="0" borderId="0" xfId="1" applyFont="1" applyAlignment="1">
      <alignment horizontal="left"/>
    </xf>
    <xf numFmtId="0" fontId="16" fillId="0" borderId="0" xfId="1" applyFont="1"/>
    <xf numFmtId="0" fontId="17" fillId="0" borderId="0" xfId="1" applyFont="1" applyAlignment="1">
      <alignment horizontal="left"/>
    </xf>
    <xf numFmtId="0" fontId="18" fillId="0" borderId="0" xfId="1" applyFont="1" applyAlignment="1">
      <alignment horizontal="center"/>
    </xf>
    <xf numFmtId="0" fontId="19" fillId="0" borderId="0" xfId="1" applyFont="1" applyAlignment="1">
      <alignment horizontal="center"/>
    </xf>
    <xf numFmtId="0" fontId="1" fillId="0" borderId="0" xfId="1" applyFont="1" applyAlignment="1">
      <alignment horizontal="center"/>
    </xf>
    <xf numFmtId="0" fontId="20" fillId="0" borderId="0" xfId="1" applyFont="1"/>
    <xf numFmtId="0" fontId="21" fillId="0" borderId="0" xfId="1" applyFont="1" applyAlignment="1">
      <alignment horizontal="center"/>
    </xf>
    <xf numFmtId="0" fontId="7" fillId="0" borderId="0" xfId="1" applyFont="1" applyAlignment="1">
      <alignment horizontal="center"/>
    </xf>
    <xf numFmtId="0" fontId="22" fillId="0" borderId="0" xfId="1" applyFont="1" applyAlignment="1">
      <alignment horizontal="center"/>
    </xf>
    <xf numFmtId="0" fontId="15" fillId="0" borderId="0" xfId="1" applyFont="1" applyAlignment="1">
      <alignment horizontal="center"/>
    </xf>
    <xf numFmtId="0" fontId="10" fillId="0" borderId="0" xfId="1" applyFont="1" applyAlignment="1">
      <alignment horizontal="center"/>
    </xf>
    <xf numFmtId="0" fontId="23" fillId="0" borderId="0" xfId="1" applyFont="1" applyAlignment="1">
      <alignment horizontal="center"/>
    </xf>
    <xf numFmtId="0" fontId="24" fillId="0" borderId="0" xfId="1" applyFont="1"/>
    <xf numFmtId="0" fontId="10" fillId="0" borderId="1" xfId="1" applyFont="1" applyBorder="1"/>
    <xf numFmtId="0" fontId="13" fillId="3" borderId="2" xfId="1" applyFont="1" applyFill="1" applyBorder="1" applyAlignment="1">
      <alignment horizontal="center" vertical="center"/>
    </xf>
    <xf numFmtId="0" fontId="10" fillId="0" borderId="1" xfId="1" applyFont="1" applyBorder="1" applyAlignment="1">
      <alignment horizontal="center"/>
    </xf>
    <xf numFmtId="0" fontId="15" fillId="0" borderId="1" xfId="1" applyFont="1" applyBorder="1" applyAlignment="1">
      <alignment horizontal="center"/>
    </xf>
    <xf numFmtId="0" fontId="25" fillId="0" borderId="0" xfId="1" applyFont="1" applyAlignment="1">
      <alignment horizontal="center"/>
    </xf>
    <xf numFmtId="0" fontId="27" fillId="0" borderId="0" xfId="1" applyFont="1" applyAlignment="1">
      <alignment horizontal="right"/>
    </xf>
    <xf numFmtId="0" fontId="28" fillId="0" borderId="0" xfId="1" applyFont="1"/>
    <xf numFmtId="0" fontId="29" fillId="0" borderId="0" xfId="1" applyFont="1"/>
    <xf numFmtId="0" fontId="30" fillId="0" borderId="0" xfId="1" applyFont="1"/>
    <xf numFmtId="0" fontId="31" fillId="0" borderId="0" xfId="1" applyFont="1"/>
    <xf numFmtId="0" fontId="32" fillId="0" borderId="0" xfId="1" applyFont="1"/>
    <xf numFmtId="0" fontId="33" fillId="0" borderId="0" xfId="1" applyFont="1"/>
    <xf numFmtId="0" fontId="34" fillId="0" borderId="0" xfId="1" applyFont="1"/>
    <xf numFmtId="0" fontId="35" fillId="0" borderId="0" xfId="1" applyFont="1"/>
    <xf numFmtId="0" fontId="36" fillId="0" borderId="0" xfId="1" applyFont="1"/>
    <xf numFmtId="0" fontId="37" fillId="0" borderId="0" xfId="1" applyFont="1"/>
    <xf numFmtId="0" fontId="38" fillId="0" borderId="0" xfId="1" applyFont="1"/>
    <xf numFmtId="0" fontId="39" fillId="0" borderId="0" xfId="1" applyFont="1"/>
    <xf numFmtId="0" fontId="40" fillId="0" borderId="0" xfId="1" applyFont="1"/>
    <xf numFmtId="0" fontId="41" fillId="0" borderId="0" xfId="1" applyFont="1"/>
    <xf numFmtId="165" fontId="42" fillId="0" borderId="0" xfId="1" applyNumberFormat="1" applyFont="1" applyAlignment="1">
      <alignment horizontal="left"/>
    </xf>
    <xf numFmtId="0" fontId="44" fillId="0" borderId="0" xfId="0" applyFont="1"/>
    <xf numFmtId="0" fontId="45" fillId="0" borderId="0" xfId="0" applyFont="1"/>
    <xf numFmtId="49" fontId="45" fillId="0" borderId="0" xfId="0" applyNumberFormat="1" applyFont="1"/>
    <xf numFmtId="0" fontId="48" fillId="0" borderId="3" xfId="0" applyFont="1" applyBorder="1" applyAlignment="1">
      <alignment horizontal="center"/>
    </xf>
    <xf numFmtId="0" fontId="49" fillId="0" borderId="1" xfId="4" applyFont="1" applyBorder="1" applyAlignment="1" applyProtection="1">
      <alignment vertical="bottom"/>
      <protection locked="1" hidden="0"/>
    </xf>
    <xf numFmtId="0" fontId="0" fillId="0" borderId="1" xfId="0" applyBorder="1"/>
    <xf numFmtId="0" fontId="0" fillId="0" borderId="4" xfId="0" applyBorder="1" applyAlignment="1">
      <alignment wrapText="1"/>
    </xf>
    <xf numFmtId="14" fontId="51" fillId="0" borderId="1" xfId="5" applyNumberFormat="1" applyBorder="1"/>
    <xf numFmtId="0" fontId="0" fillId="0" borderId="0" xfId="0" applyAlignment="1">
      <alignment wrapText="1"/>
    </xf>
    <xf numFmtId="0" fontId="48" fillId="0" borderId="5" xfId="0" applyFont="1" applyBorder="1" applyAlignment="1">
      <alignment horizontal="center"/>
    </xf>
    <xf numFmtId="0" fontId="48" fillId="0" borderId="1" xfId="4" applyFont="1" applyBorder="1" applyAlignment="1" applyProtection="1">
      <alignment horizontal="center" vertical="bottom"/>
      <protection locked="1" hidden="0"/>
    </xf>
    <xf numFmtId="0" fontId="49" fillId="0" borderId="1" xfId="5" applyFont="1" applyBorder="1"/>
    <xf numFmtId="0" fontId="52" fillId="7" borderId="6" xfId="0" applyFont="1" applyFill="1" applyBorder="1" applyAlignment="1">
      <alignment vertical="center" wrapText="1"/>
    </xf>
    <xf numFmtId="14" fontId="51" fillId="0" borderId="0" xfId="5" applyNumberFormat="1"/>
    <xf numFmtId="0" fontId="51" fillId="0" borderId="1" xfId="5" applyBorder="1"/>
    <xf numFmtId="0" fontId="49" fillId="0" borderId="7" xfId="4" applyFont="1" applyBorder="1" applyAlignment="1" applyProtection="1">
      <alignment vertical="bottom"/>
      <protection locked="1" hidden="0"/>
    </xf>
    <xf numFmtId="0" fontId="0" fillId="0" borderId="8" xfId="0" applyBorder="1" applyAlignment="1">
      <alignment wrapText="1"/>
    </xf>
    <xf numFmtId="0" fontId="51" fillId="0" borderId="7" xfId="5" applyBorder="1"/>
    <xf numFmtId="14" fontId="51" fillId="0" borderId="7" xfId="5" applyNumberFormat="1" applyBorder="1"/>
    <xf numFmtId="0" fontId="0" fillId="0" borderId="9" xfId="0" applyBorder="1" applyAlignment="1">
      <alignment wrapText="1"/>
    </xf>
    <xf numFmtId="0" fontId="52" fillId="0" borderId="10" xfId="0" applyFont="1" applyBorder="1" applyAlignment="1">
      <alignment wrapText="1"/>
    </xf>
    <xf numFmtId="0" fontId="52" fillId="12" borderId="11" xfId="0" applyFont="1" applyFill="1" applyBorder="1" applyAlignment="1">
      <alignment wrapText="1"/>
    </xf>
    <xf numFmtId="0" fontId="54" fillId="0" borderId="1" xfId="0" applyFont="1" applyBorder="1"/>
    <xf numFmtId="0" fontId="0" fillId="0" borderId="10" xfId="0" applyBorder="1"/>
    <xf numFmtId="49" fontId="55" fillId="0" borderId="0" xfId="6" applyNumberFormat="1" applyFont="1" applyAlignment="1">
      <alignment vertical="top"/>
    </xf>
    <xf numFmtId="0" fontId="56" fillId="0" borderId="0" xfId="6" applyFont="1"/>
    <xf numFmtId="49" fontId="56" fillId="0" borderId="0" xfId="6" applyNumberFormat="1" applyFont="1" applyAlignment="1">
      <alignment vertical="top"/>
    </xf>
    <xf numFmtId="49" fontId="55" fillId="0" borderId="0" xfId="6" applyNumberFormat="1" applyFont="1" applyAlignment="1">
      <alignment horizontal="left"/>
    </xf>
    <xf numFmtId="49" fontId="57" fillId="0" borderId="0" xfId="6" applyNumberFormat="1" applyFont="1" applyAlignment="1">
      <alignment vertical="top"/>
    </xf>
    <xf numFmtId="49" fontId="59" fillId="0" borderId="0" xfId="6" applyNumberFormat="1" applyFont="1" applyAlignment="1">
      <alignment horizontal="center"/>
    </xf>
    <xf numFmtId="0" fontId="59" fillId="0" borderId="0" xfId="6" applyFont="1" applyAlignment="1">
      <alignment horizontal="left"/>
    </xf>
    <xf numFmtId="49" fontId="59" fillId="0" borderId="0" xfId="6" applyNumberFormat="1" applyFont="1" applyAlignment="1">
      <alignment horizontal="left"/>
    </xf>
    <xf numFmtId="49" fontId="59" fillId="0" borderId="0" xfId="6" applyNumberFormat="1" applyFont="1"/>
    <xf numFmtId="49" fontId="56" fillId="0" borderId="0" xfId="6" applyNumberFormat="1" applyFont="1"/>
    <xf numFmtId="0" fontId="55" fillId="0" borderId="0" xfId="6" applyFont="1"/>
    <xf numFmtId="49" fontId="55" fillId="13" borderId="12" xfId="6" applyNumberFormat="1" applyFont="1" applyFill="1" applyAlignment="1">
      <alignment vertical="center"/>
    </xf>
    <xf numFmtId="49" fontId="55" fillId="13" borderId="12" xfId="6" applyNumberFormat="1" applyFont="1" applyFill="1" applyAlignment="1">
      <alignment horizontal="center" vertical="center"/>
    </xf>
    <xf numFmtId="49" fontId="55" fillId="13" borderId="12" xfId="0" applyNumberFormat="1" applyFont="1" applyFill="1" applyAlignment="1">
      <alignment horizontal="left" vertical="center"/>
    </xf>
    <xf numFmtId="49" fontId="55" fillId="0" borderId="0" xfId="6" applyNumberFormat="1" applyFont="1" applyAlignment="1">
      <alignment horizontal="center" vertical="center"/>
    </xf>
    <xf numFmtId="0" fontId="56" fillId="0" borderId="0" xfId="0" applyFont="1"/>
    <xf numFmtId="0" fontId="57" fillId="0" borderId="0" xfId="0" applyFont="1"/>
    <xf numFmtId="0" fontId="56" fillId="0" borderId="13" xfId="0" applyFont="1" applyBorder="1"/>
    <xf numFmtId="14" fontId="55" fillId="0" borderId="13" xfId="6" applyNumberFormat="1" applyFont="1" applyBorder="1" applyAlignment="1">
      <alignment horizontal="left" vertical="center"/>
    </xf>
    <xf numFmtId="49" fontId="55" fillId="0" borderId="13" xfId="6" applyNumberFormat="1" applyFont="1" applyBorder="1" applyAlignment="1">
      <alignment vertical="center"/>
    </xf>
    <xf numFmtId="0" fontId="55" fillId="0" borderId="13" xfId="6" applyFont="1" applyBorder="1" applyAlignment="1">
      <alignment horizontal="left" vertical="center"/>
    </xf>
    <xf numFmtId="1" fontId="56" fillId="0" borderId="13" xfId="6" applyNumberFormat="1" applyFont="1" applyBorder="1" applyAlignment="1">
      <alignment horizontal="center" vertical="center"/>
    </xf>
    <xf numFmtId="49" fontId="56" fillId="0" borderId="13" xfId="6" applyNumberFormat="1" applyFont="1" applyBorder="1" applyAlignment="1">
      <alignment horizontal="left" vertical="center"/>
    </xf>
    <xf numFmtId="49" fontId="56" fillId="0" borderId="0" xfId="0" applyNumberFormat="1" applyFont="1" applyAlignment="1">
      <alignment horizontal="center" vertical="center"/>
    </xf>
    <xf numFmtId="49" fontId="56" fillId="0" borderId="0" xfId="0" applyNumberFormat="1" applyFont="1" applyAlignment="1">
      <alignment horizontal="left" vertical="center"/>
    </xf>
    <xf numFmtId="0" fontId="55" fillId="0" borderId="0" xfId="0" applyFont="1"/>
    <xf numFmtId="0" fontId="56" fillId="0" borderId="0" xfId="0" applyFont="1" applyAlignment="1">
      <alignment horizontal="center"/>
    </xf>
    <xf numFmtId="0" fontId="55" fillId="0" borderId="8" xfId="0" applyFont="1" applyBorder="1"/>
    <xf numFmtId="0" fontId="56" fillId="0" borderId="8" xfId="0" applyFont="1" applyBorder="1"/>
    <xf numFmtId="0" fontId="56" fillId="0" borderId="8" xfId="0" applyFont="1" applyBorder="1" applyAlignment="1">
      <alignment horizontal="center"/>
    </xf>
    <xf numFmtId="0" fontId="55" fillId="0" borderId="14" xfId="0" applyFont="1" applyBorder="1"/>
    <xf numFmtId="0" fontId="56" fillId="0" borderId="15" xfId="0" applyFont="1" applyBorder="1"/>
    <xf numFmtId="0" fontId="56" fillId="0" borderId="16" xfId="0" applyFont="1" applyBorder="1" applyAlignment="1">
      <alignment horizontal="center"/>
    </xf>
    <xf numFmtId="0" fontId="55" fillId="0" borderId="17" xfId="0" applyFont="1" applyBorder="1"/>
    <xf numFmtId="0" fontId="56" fillId="0" borderId="18" xfId="0" applyFont="1" applyBorder="1"/>
    <xf numFmtId="0" fontId="56" fillId="0" borderId="19" xfId="0" applyFont="1" applyBorder="1" applyAlignment="1">
      <alignment horizontal="center"/>
    </xf>
    <xf numFmtId="166" fontId="56" fillId="0" borderId="15" xfId="0" applyNumberFormat="1" applyFont="1" applyBorder="1" applyAlignment="1">
      <alignment horizontal="center"/>
    </xf>
    <xf numFmtId="0" fontId="56" fillId="0" borderId="20" xfId="0" applyFont="1" applyBorder="1" applyAlignment="1">
      <alignment horizontal="center"/>
    </xf>
    <xf numFmtId="0" fontId="56" fillId="0" borderId="17" xfId="0" applyFont="1" applyBorder="1" applyAlignment="1">
      <alignment horizontal="center"/>
    </xf>
    <xf numFmtId="0" fontId="56" fillId="0" borderId="21" xfId="0" applyFont="1" applyBorder="1" applyAlignment="1">
      <alignment horizontal="center"/>
    </xf>
    <xf numFmtId="0" fontId="56" fillId="0" borderId="15" xfId="0" applyFont="1" applyBorder="1" applyAlignment="1">
      <alignment horizontal="center"/>
    </xf>
    <xf numFmtId="0" fontId="60" fillId="23" borderId="22" xfId="0" applyFont="1" applyFill="1" applyAlignment="1">
      <alignment horizontal="center"/>
    </xf>
    <xf numFmtId="0" fontId="60" fillId="24" borderId="23" xfId="0" applyFont="1" applyFill="1" applyBorder="1" applyAlignment="1">
      <alignment horizontal="center"/>
    </xf>
    <xf numFmtId="49" fontId="55" fillId="0" borderId="0" xfId="0" applyNumberFormat="1" applyFont="1" applyAlignment="1">
      <alignment horizontal="center" vertical="center"/>
    </xf>
    <xf numFmtId="49" fontId="56" fillId="0" borderId="0" xfId="0" applyNumberFormat="1" applyFont="1" applyAlignment="1">
      <alignment vertical="center"/>
    </xf>
    <xf numFmtId="49" fontId="57" fillId="0" borderId="0" xfId="0" applyNumberFormat="1" applyFont="1" applyAlignment="1">
      <alignment vertical="center"/>
    </xf>
    <xf numFmtId="49" fontId="55" fillId="0" borderId="0" xfId="0" applyNumberFormat="1" applyFont="1" applyAlignment="1">
      <alignment vertical="center"/>
    </xf>
    <xf numFmtId="49" fontId="46" fillId="0" borderId="0" xfId="0" applyNumberFormat="1" applyFont="1" applyAlignment="1">
      <alignment horizontal="center" vertical="center"/>
    </xf>
    <xf numFmtId="49" fontId="61" fillId="0" borderId="0" xfId="0" applyNumberFormat="1" applyFont="1" applyAlignment="1">
      <alignment horizontal="center" vertical="center"/>
    </xf>
    <xf numFmtId="49" fontId="62" fillId="0" borderId="0" xfId="0" applyNumberFormat="1" applyFont="1" applyAlignment="1">
      <alignment vertical="center"/>
    </xf>
    <xf numFmtId="0" fontId="63" fillId="0" borderId="0" xfId="0" applyFont="1"/>
    <xf numFmtId="49" fontId="46" fillId="0" borderId="0" xfId="0" applyNumberFormat="1" applyFont="1" applyAlignment="1">
      <alignment horizontal="left" vertical="center"/>
    </xf>
    <xf numFmtId="49" fontId="61" fillId="0" borderId="0" xfId="0" applyNumberFormat="1" applyFont="1" applyAlignment="1">
      <alignment vertical="center"/>
    </xf>
    <xf numFmtId="0" fontId="56" fillId="0" borderId="0" xfId="0" applyFont="1" applyAlignment="1">
      <alignment horizontal="left"/>
    </xf>
    <xf numFmtId="49" fontId="64" fillId="0" borderId="0" xfId="0" applyNumberFormat="1" applyFont="1" applyAlignment="1">
      <alignment vertical="center"/>
    </xf>
    <xf numFmtId="49" fontId="55" fillId="0" borderId="0" xfId="0" applyNumberFormat="1" applyFont="1" applyAlignment="1">
      <alignment horizontal="right" vertical="center"/>
    </xf>
    <xf numFmtId="0" fontId="56" fillId="0" borderId="0" xfId="0" applyFont="1" applyAlignment="1">
      <alignment horizontal="left" vertical="center"/>
    </xf>
    <xf numFmtId="0" fontId="56" fillId="0" borderId="0" xfId="0" applyFont="1" applyAlignment="1">
      <alignment horizontal="center" vertical="center"/>
    </xf>
    <xf numFmtId="49" fontId="55" fillId="0" borderId="0" xfId="0" applyNumberFormat="1" applyFont="1" applyAlignment="1">
      <alignment horizontal="left" vertical="center"/>
    </xf>
    <xf numFmtId="49" fontId="64" fillId="0" borderId="0" xfId="0" applyNumberFormat="1" applyFont="1" applyAlignment="1">
      <alignment horizontal="left" vertical="center"/>
    </xf>
    <xf numFmtId="0" fontId="56" fillId="0" borderId="0" xfId="0" applyFont="1" applyAlignment="1">
      <alignment vertical="center"/>
    </xf>
    <xf numFmtId="0" fontId="57" fillId="0" borderId="0" xfId="0" applyFont="1" applyAlignment="1">
      <alignment horizontal="center"/>
    </xf>
    <xf numFmtId="0" fontId="46" fillId="23" borderId="22" xfId="0" applyFont="1" applyFill="1" applyAlignment="1">
      <alignment horizontal="center"/>
    </xf>
    <xf numFmtId="0" fontId="47" fillId="0" borderId="24" xfId="0" applyFont="1" applyBorder="1" applyAlignment="1">
      <alignment horizontal="center"/>
    </xf>
    <xf numFmtId="0" fontId="47" fillId="0" borderId="25" xfId="0" applyFont="1" applyBorder="1" applyAlignment="1">
      <alignment horizontal="center"/>
    </xf>
    <xf numFmtId="0" fontId="48" fillId="0" borderId="26" xfId="0" applyFont="1" applyBorder="1" applyAlignment="1">
      <alignment horizontal="center"/>
    </xf>
    <xf numFmtId="0" fontId="53" fillId="0" borderId="17" xfId="4" applyFont="1" applyBorder="1" applyAlignment="1" applyProtection="1">
      <alignment horizontal="center" vertical="bottom"/>
      <protection locked="1" hidden="0"/>
    </xf>
    <xf numFmtId="0" fontId="53" fillId="0" borderId="8" xfId="4" applyFont="1" applyBorder="1" applyAlignment="1" applyProtection="1">
      <alignment horizontal="center" vertical="bottom"/>
      <protection locked="1" hidden="0"/>
    </xf>
    <xf numFmtId="0" fontId="53" fillId="0" borderId="18" xfId="4" applyFont="1" applyBorder="1" applyAlignment="1" applyProtection="1">
      <alignment horizontal="center" vertical="bottom"/>
      <protection locked="1" hidden="0"/>
    </xf>
    <xf numFmtId="0" fontId="49" fillId="0" borderId="1" xfId="4" applyFont="1" applyBorder="1" applyAlignment="1" applyProtection="1">
      <alignment horizontal="center" vertical="bottom"/>
      <protection locked="1" hidden="0"/>
    </xf>
    <xf numFmtId="0" fontId="14" fillId="0" borderId="0" xfId="1" applyFont="1"/>
    <xf numFmtId="0" fontId="19" fillId="0" borderId="27" xfId="1" applyFont="1" applyBorder="1" applyAlignment="1">
      <alignment horizontal="center"/>
    </xf>
    <xf numFmtId="0" fontId="19" fillId="0" borderId="4" xfId="1" applyFont="1" applyBorder="1" applyAlignment="1">
      <alignment horizontal="center"/>
    </xf>
    <xf numFmtId="0" fontId="19" fillId="0" borderId="10" xfId="1" applyFont="1" applyBorder="1" applyAlignment="1">
      <alignment horizontal="center"/>
    </xf>
    <xf numFmtId="0" fontId="7" fillId="0" borderId="0" xfId="1" applyFont="1" applyAlignment="1">
      <alignment horizontal="center" wrapText="1"/>
    </xf>
    <xf numFmtId="0" fontId="26" fillId="0" borderId="0" xfId="1" applyFont="1"/>
    <xf numFmtId="0" fontId="27" fillId="0" borderId="28" xfId="1" applyFont="1" applyBorder="1" applyAlignment="1">
      <alignment horizontal="center"/>
    </xf>
    <xf numFmtId="0" fontId="42" fillId="0" borderId="28" xfId="1" applyFont="1" applyBorder="1" applyAlignment="1">
      <alignment horizontal="left"/>
    </xf>
    <xf numFmtId="0" fontId="42" fillId="0" borderId="0" xfId="1" applyFont="1" applyAlignment="1">
      <alignment horizontal="left"/>
    </xf>
    <xf numFmtId="0" fontId="58" fillId="0" borderId="0" xfId="0" applyFont="1" applyAlignment="1">
      <alignment horizontal="center"/>
    </xf>
    <xf numFmtId="167" fontId="55" fillId="0" borderId="0" xfId="0" applyNumberFormat="1" applyFont="1" applyAlignment="1">
      <alignment horizontal="left" vertical="center"/>
    </xf>
    <xf numFmtId="0" fontId="56" fillId="0" borderId="0" xfId="8" applyFont="1"/>
    <xf numFmtId="0" fontId="57" fillId="0" borderId="0" xfId="8" applyFont="1"/>
    <xf numFmtId="0" fontId="57" fillId="0" borderId="0" xfId="8" applyFont="1" applyAlignment="1">
      <alignment horizontal="center"/>
    </xf>
    <xf numFmtId="49" fontId="56" fillId="0" borderId="0" xfId="8" applyNumberFormat="1" applyFont="1" applyAlignment="1">
      <alignment horizontal="left" vertical="center"/>
    </xf>
    <xf numFmtId="49" fontId="57" fillId="0" borderId="0" xfId="8" applyNumberFormat="1" applyFont="1" applyAlignment="1">
      <alignment vertical="center"/>
    </xf>
    <xf numFmtId="49" fontId="56" fillId="0" borderId="0" xfId="8" applyNumberFormat="1" applyFont="1" applyAlignment="1">
      <alignment vertical="center"/>
    </xf>
    <xf numFmtId="49" fontId="55" fillId="0" borderId="0" xfId="8" applyNumberFormat="1" applyFont="1" applyAlignment="1">
      <alignment vertical="center"/>
    </xf>
    <xf numFmtId="49" fontId="64" fillId="0" borderId="0" xfId="8" applyNumberFormat="1" applyFont="1" applyAlignment="1">
      <alignment vertical="center"/>
    </xf>
    <xf numFmtId="0" fontId="56" fillId="0" borderId="0" xfId="8" applyFont="1" applyAlignment="1">
      <alignment vertical="center"/>
    </xf>
    <xf numFmtId="167" fontId="55" fillId="0" borderId="0" xfId="8" applyNumberFormat="1" applyFont="1" applyAlignment="1">
      <alignment horizontal="left" vertical="center"/>
    </xf>
    <xf numFmtId="49" fontId="64" fillId="0" borderId="0" xfId="8" applyNumberFormat="1" applyFont="1" applyAlignment="1">
      <alignment horizontal="left" vertical="center"/>
    </xf>
    <xf numFmtId="49" fontId="55" fillId="0" borderId="0" xfId="8" applyNumberFormat="1" applyFont="1" applyAlignment="1">
      <alignment horizontal="left" vertical="center"/>
    </xf>
    <xf numFmtId="0" fontId="55" fillId="0" borderId="0" xfId="8" applyFont="1"/>
    <xf numFmtId="49" fontId="56" fillId="0" borderId="0" xfId="8" applyNumberFormat="1" applyFont="1" applyAlignment="1">
      <alignment horizontal="center" vertical="center"/>
    </xf>
    <xf numFmtId="0" fontId="56" fillId="0" borderId="0" xfId="8" applyFont="1" applyAlignment="1">
      <alignment horizontal="center" vertical="center"/>
    </xf>
    <xf numFmtId="0" fontId="56" fillId="0" borderId="0" xfId="8" applyFont="1" applyAlignment="1">
      <alignment horizontal="left" vertical="center"/>
    </xf>
    <xf numFmtId="0" fontId="63" fillId="0" borderId="0" xfId="8" applyFont="1"/>
    <xf numFmtId="49" fontId="61" fillId="0" borderId="0" xfId="8" applyNumberFormat="1" applyFont="1" applyAlignment="1">
      <alignment vertical="center"/>
    </xf>
    <xf numFmtId="49" fontId="61" fillId="0" borderId="4" xfId="8" applyNumberFormat="1" applyFont="1" applyBorder="1" applyAlignment="1">
      <alignment vertical="center"/>
    </xf>
    <xf numFmtId="49" fontId="46" fillId="0" borderId="0" xfId="8" applyNumberFormat="1" applyFont="1" applyAlignment="1">
      <alignment horizontal="left" vertical="center"/>
    </xf>
    <xf numFmtId="49" fontId="55" fillId="0" borderId="0" xfId="8" applyNumberFormat="1" applyFont="1" applyAlignment="1">
      <alignment horizontal="right" vertical="center"/>
    </xf>
    <xf numFmtId="0" fontId="56" fillId="0" borderId="0" xfId="8" applyFont="1" applyAlignment="1">
      <alignment horizontal="left"/>
    </xf>
    <xf numFmtId="49" fontId="61" fillId="0" borderId="8" xfId="8" applyNumberFormat="1" applyFont="1" applyBorder="1" applyAlignment="1">
      <alignment vertical="center"/>
    </xf>
    <xf numFmtId="49" fontId="61" fillId="0" borderId="0" xfId="8" applyNumberFormat="1" applyFont="1" applyAlignment="1">
      <alignment horizontal="center" vertical="center"/>
    </xf>
    <xf numFmtId="49" fontId="46" fillId="0" borderId="0" xfId="8" applyNumberFormat="1" applyFont="1" applyAlignment="1">
      <alignment horizontal="center" vertical="center"/>
    </xf>
    <xf numFmtId="0" fontId="56" fillId="0" borderId="19" xfId="8" applyFont="1" applyBorder="1" applyAlignment="1">
      <alignment horizontal="center"/>
    </xf>
    <xf numFmtId="0" fontId="56" fillId="0" borderId="18" xfId="8" applyFont="1" applyBorder="1" applyAlignment="1">
      <alignment horizontal="center"/>
    </xf>
    <xf numFmtId="0" fontId="56" fillId="0" borderId="8" xfId="8" applyFont="1" applyBorder="1" applyAlignment="1">
      <alignment horizontal="center"/>
    </xf>
    <xf numFmtId="0" fontId="55" fillId="0" borderId="17" xfId="8" applyFont="1" applyBorder="1" applyAlignment="1">
      <alignment horizontal="center"/>
    </xf>
    <xf numFmtId="49" fontId="55" fillId="0" borderId="0" xfId="8" applyNumberFormat="1" applyFont="1" applyAlignment="1">
      <alignment horizontal="center" vertical="center"/>
    </xf>
    <xf numFmtId="49" fontId="62" fillId="0" borderId="0" xfId="8" applyNumberFormat="1" applyFont="1" applyAlignment="1">
      <alignment vertical="center"/>
    </xf>
    <xf numFmtId="0" fontId="55" fillId="0" borderId="19" xfId="8" applyFont="1" applyBorder="1" applyAlignment="1">
      <alignment horizontal="center"/>
    </xf>
    <xf numFmtId="0" fontId="56" fillId="0" borderId="0" xfId="8" applyFont="1" applyAlignment="1">
      <alignment horizontal="center"/>
    </xf>
    <xf numFmtId="0" fontId="56" fillId="0" borderId="7" xfId="8" applyFont="1" applyBorder="1" applyAlignment="1">
      <alignment horizontal="center"/>
    </xf>
    <xf numFmtId="0" fontId="56" fillId="0" borderId="16" xfId="8" applyFont="1" applyBorder="1"/>
    <xf numFmtId="0" fontId="56" fillId="0" borderId="21" xfId="8" applyFont="1" applyBorder="1" applyAlignment="1">
      <alignment horizontal="center"/>
    </xf>
    <xf numFmtId="0" fontId="56" fillId="0" borderId="15" xfId="8" applyFont="1" applyBorder="1"/>
    <xf numFmtId="0" fontId="56" fillId="0" borderId="9" xfId="8" applyFont="1" applyBorder="1"/>
    <xf numFmtId="0" fontId="55" fillId="0" borderId="14" xfId="8" applyFont="1" applyBorder="1" applyAlignment="1">
      <alignment horizontal="center"/>
    </xf>
    <xf numFmtId="0" fontId="56" fillId="0" borderId="16" xfId="8" applyFont="1" applyBorder="1" applyAlignment="1">
      <alignment horizontal="center"/>
    </xf>
    <xf numFmtId="0" fontId="55" fillId="0" borderId="8" xfId="8" applyFont="1" applyBorder="1" applyAlignment="1">
      <alignment horizontal="center"/>
    </xf>
    <xf numFmtId="0" fontId="55" fillId="0" borderId="0" xfId="8" applyFont="1" applyAlignment="1">
      <alignment horizontal="center"/>
    </xf>
    <xf numFmtId="0" fontId="55" fillId="0" borderId="9" xfId="8" applyFont="1" applyBorder="1" applyAlignment="1">
      <alignment horizontal="center"/>
    </xf>
    <xf numFmtId="0" fontId="56" fillId="0" borderId="14" xfId="8" applyFont="1" applyBorder="1" applyAlignment="1">
      <alignment horizontal="center"/>
    </xf>
    <xf numFmtId="0" fontId="46" fillId="30" borderId="29" xfId="8" applyFont="1" applyFill="1" applyAlignment="1">
      <alignment horizontal="center"/>
    </xf>
    <xf numFmtId="0" fontId="60" fillId="30" borderId="29" xfId="8" applyFont="1" applyFill="1" applyAlignment="1">
      <alignment horizontal="center"/>
    </xf>
    <xf numFmtId="0" fontId="46" fillId="31" borderId="30" xfId="8" applyFont="1" applyFill="1" applyBorder="1" applyAlignment="1">
      <alignment horizontal="center"/>
    </xf>
    <xf numFmtId="0" fontId="60" fillId="31" borderId="30" xfId="8" applyFont="1" applyFill="1" applyBorder="1" applyAlignment="1">
      <alignment horizontal="center"/>
    </xf>
    <xf numFmtId="0" fontId="56" fillId="0" borderId="17" xfId="8" applyFont="1" applyBorder="1" applyAlignment="1">
      <alignment horizontal="center"/>
    </xf>
    <xf numFmtId="0" fontId="56" fillId="0" borderId="19" xfId="8" applyFont="1" applyBorder="1"/>
    <xf numFmtId="49" fontId="56" fillId="0" borderId="13" xfId="8" applyNumberFormat="1" applyFont="1" applyBorder="1" applyAlignment="1">
      <alignment horizontal="left" vertical="center"/>
    </xf>
    <xf numFmtId="1" fontId="56" fillId="0" borderId="13" xfId="8" applyNumberFormat="1" applyFont="1" applyBorder="1" applyAlignment="1">
      <alignment horizontal="center" vertical="center"/>
    </xf>
    <xf numFmtId="0" fontId="55" fillId="0" borderId="13" xfId="8" applyFont="1" applyBorder="1" applyAlignment="1">
      <alignment horizontal="left" vertical="center"/>
    </xf>
    <xf numFmtId="49" fontId="55" fillId="0" borderId="13" xfId="8" applyNumberFormat="1" applyFont="1" applyBorder="1" applyAlignment="1">
      <alignment vertical="center"/>
    </xf>
    <xf numFmtId="14" fontId="55" fillId="0" borderId="13" xfId="8" applyNumberFormat="1" applyFont="1" applyBorder="1" applyAlignment="1">
      <alignment horizontal="left" vertical="center"/>
    </xf>
    <xf numFmtId="0" fontId="56" fillId="0" borderId="13" xfId="8" applyFont="1" applyBorder="1"/>
    <xf numFmtId="49" fontId="55" fillId="32" borderId="31" xfId="7" applyNumberFormat="1" applyFont="1" applyFill="1" applyAlignment="1">
      <alignment horizontal="left" vertical="center"/>
    </xf>
    <xf numFmtId="49" fontId="55" fillId="32" borderId="31" xfId="8" applyNumberFormat="1" applyFont="1" applyFill="1" applyAlignment="1">
      <alignment horizontal="center" vertical="center"/>
    </xf>
    <xf numFmtId="49" fontId="55" fillId="32" borderId="31" xfId="8" applyNumberFormat="1" applyFont="1" applyFill="1" applyAlignment="1">
      <alignment vertical="center"/>
    </xf>
    <xf numFmtId="0" fontId="58" fillId="0" borderId="0" xfId="7" applyFont="1" applyAlignment="1">
      <alignment horizontal="center"/>
    </xf>
    <xf numFmtId="49" fontId="56" fillId="0" borderId="0" xfId="8" applyNumberFormat="1" applyFont="1"/>
    <xf numFmtId="49" fontId="55" fillId="0" borderId="0" xfId="8" applyNumberFormat="1" applyFont="1" applyAlignment="1">
      <alignment horizontal="left"/>
    </xf>
    <xf numFmtId="49" fontId="59" fillId="0" borderId="0" xfId="8" applyNumberFormat="1" applyFont="1"/>
    <xf numFmtId="49" fontId="59" fillId="0" borderId="0" xfId="8" applyNumberFormat="1" applyFont="1" applyAlignment="1">
      <alignment horizontal="left"/>
    </xf>
    <xf numFmtId="49" fontId="56" fillId="0" borderId="0" xfId="8" applyNumberFormat="1" applyFont="1" applyAlignment="1">
      <alignment vertical="top"/>
    </xf>
    <xf numFmtId="49" fontId="57" fillId="0" borderId="0" xfId="8" applyNumberFormat="1" applyFont="1" applyAlignment="1">
      <alignment vertical="top"/>
    </xf>
    <xf numFmtId="49" fontId="55" fillId="0" borderId="0" xfId="8" applyNumberFormat="1" applyFont="1" applyAlignment="1">
      <alignment vertical="top"/>
    </xf>
    <xf numFmtId="0" fontId="6" fillId="0" borderId="0" xfId="1" applyFont="1" applyAlignment="1">
      <alignment horizontal="left"/>
    </xf>
    <xf numFmtId="0" fontId="65" fillId="0" borderId="0" xfId="1" applyFont="1" applyAlignment="1">
      <alignment horizontal="left"/>
    </xf>
    <xf numFmtId="0" fontId="6" fillId="0" borderId="0" xfId="1" applyFont="1" applyAlignment="1">
      <alignment horizontal="center"/>
    </xf>
    <xf numFmtId="0" fontId="6" fillId="0" borderId="0" xfId="1" applyFont="1" applyAlignment="1">
      <alignment horizontal="center" wrapText="1"/>
    </xf>
    <xf numFmtId="0" fontId="6" fillId="0" borderId="0" xfId="1" applyFont="1" applyAlignment="1">
      <alignment horizontal="right"/>
    </xf>
    <xf numFmtId="0" fontId="41" fillId="0" borderId="28" xfId="1" applyFont="1" applyBorder="1"/>
    <xf numFmtId="0" fontId="6" fillId="0" borderId="0" xfId="1" applyFont="1" applyAlignment="1">
      <alignment horizontal="centerContinuous"/>
    </xf>
    <xf numFmtId="0" fontId="6" fillId="0" borderId="28" xfId="1" applyFont="1" applyBorder="1" applyAlignment="1">
      <alignment horizontal="center"/>
    </xf>
    <xf numFmtId="0" fontId="41" fillId="0" borderId="32" xfId="1" applyFont="1" applyBorder="1"/>
    <xf numFmtId="0" fontId="65" fillId="0" borderId="0" xfId="1" applyFont="1"/>
    <xf numFmtId="0" fontId="66" fillId="0" borderId="0" xfId="1" applyFont="1"/>
    <xf numFmtId="0" fontId="67" fillId="0" borderId="0" xfId="1" applyFont="1" applyAlignment="1">
      <alignment horizontal="center"/>
    </xf>
    <xf numFmtId="0" fontId="66" fillId="0" borderId="0" xfId="1" applyFont="1" applyAlignment="1">
      <alignment horizontal="left"/>
    </xf>
    <xf numFmtId="0" fontId="68" fillId="0" borderId="0" xfId="1" applyFont="1" applyAlignment="1">
      <alignment horizontal="left"/>
    </xf>
    <xf numFmtId="0" fontId="68" fillId="0" borderId="0" xfId="1" applyFont="1" applyAlignment="1">
      <alignment horizontal="center"/>
    </xf>
    <xf numFmtId="0" fontId="68" fillId="0" borderId="0" xfId="1" applyFont="1"/>
    <xf numFmtId="0" fontId="68" fillId="0" borderId="0" xfId="1" applyFont="1" applyAlignment="1">
      <alignment horizontal="right"/>
    </xf>
    <xf numFmtId="0" fontId="67" fillId="0" borderId="0" xfId="1" applyFont="1"/>
    <xf numFmtId="165" fontId="68" fillId="0" borderId="0" xfId="1" applyNumberFormat="1" applyFont="1" applyAlignment="1">
      <alignment horizontal="left"/>
    </xf>
    <xf numFmtId="0" fontId="69" fillId="0" borderId="0" xfId="1" applyFont="1" applyAlignment="1">
      <alignment horizontal="left"/>
    </xf>
    <xf numFmtId="0" fontId="67" fillId="0" borderId="0" xfId="1" applyFont="1" applyAlignment="1">
      <alignment horizontal="left"/>
    </xf>
    <xf numFmtId="0" fontId="66" fillId="0" borderId="0" xfId="1" applyFont="1" applyAlignment="1">
      <alignment horizontal="center"/>
    </xf>
    <xf numFmtId="0" fontId="69" fillId="0" borderId="0" xfId="1" applyFont="1" applyAlignment="1">
      <alignment horizontal="center"/>
    </xf>
    <xf numFmtId="0" fontId="66" fillId="0" borderId="0" xfId="1" applyFont="1" applyAlignment="1">
      <alignment horizontal="center" wrapText="1"/>
    </xf>
    <xf numFmtId="0" fontId="66" fillId="34" borderId="33" xfId="2" applyFont="1" applyFill="1" applyBorder="1" applyAlignment="1">
      <alignment vertical="center"/>
    </xf>
    <xf numFmtId="0" fontId="66" fillId="0" borderId="1" xfId="1" applyFont="1" applyBorder="1" applyAlignment="1">
      <alignment horizontal="right" vertical="center"/>
    </xf>
    <xf numFmtId="164" fontId="70" fillId="0" borderId="1" xfId="3" applyNumberFormat="1" applyFont="1" applyBorder="1" applyAlignment="1">
      <alignment horizontal="center"/>
    </xf>
    <xf numFmtId="0" fontId="70" fillId="0" borderId="1" xfId="3" applyFont="1" applyBorder="1"/>
    <xf numFmtId="0" fontId="70" fillId="0" borderId="1" xfId="3" applyFont="1" applyBorder="1" applyAlignment="1">
      <alignment horizontal="center"/>
    </xf>
    <xf numFmtId="0" fontId="69" fillId="3" borderId="2" xfId="1" applyFont="1" applyFill="1" applyBorder="1" applyAlignment="1">
      <alignment vertical="center"/>
    </xf>
    <xf numFmtId="49" fontId="69" fillId="0" borderId="1" xfId="1" applyNumberFormat="1" applyFont="1" applyBorder="1" applyAlignment="1">
      <alignment horizontal="center" vertical="top" wrapText="1"/>
    </xf>
    <xf numFmtId="0" fontId="66" fillId="0" borderId="1" xfId="1" applyFont="1" applyBorder="1" applyAlignment="1">
      <alignment horizontal="center" vertical="center"/>
    </xf>
    <xf numFmtId="49" fontId="69" fillId="0" borderId="1" xfId="1" applyNumberFormat="1" applyFont="1" applyBorder="1" applyAlignment="1">
      <alignment horizontal="center" vertical="center"/>
    </xf>
    <xf numFmtId="0" fontId="68" fillId="0" borderId="1" xfId="1" applyFont="1" applyBorder="1" applyAlignment="1">
      <alignment horizontal="center" vertical="center"/>
    </xf>
    <xf numFmtId="0" fontId="69" fillId="0" borderId="0" xfId="1" applyFont="1"/>
    <xf numFmtId="0" fontId="66" fillId="0" borderId="0" xfId="1" applyFont="1" applyAlignment="1">
      <alignment horizontal="right"/>
    </xf>
    <xf numFmtId="0" fontId="71" fillId="0" borderId="28" xfId="1" applyFont="1" applyBorder="1"/>
    <xf numFmtId="0" fontId="66" fillId="0" borderId="0" xfId="1" applyFont="1" applyAlignment="1">
      <alignment horizontal="centerContinuous"/>
    </xf>
    <xf numFmtId="0" fontId="66" fillId="0" borderId="28" xfId="1" applyFont="1" applyBorder="1" applyAlignment="1">
      <alignment horizontal="center"/>
    </xf>
    <xf numFmtId="0" fontId="71" fillId="0" borderId="32" xfId="1" applyFont="1" applyBorder="1"/>
    <xf numFmtId="0" fontId="27" fillId="0" borderId="0" xfId="1" applyFont="1"/>
    <xf numFmtId="0" fontId="72" fillId="0" borderId="0" xfId="1" applyFont="1"/>
    <xf numFmtId="0" fontId="43" fillId="0" borderId="0" xfId="1" applyFont="1"/>
    <xf numFmtId="0" fontId="73" fillId="0" borderId="28" xfId="1" applyFont="1" applyBorder="1"/>
    <xf numFmtId="0" fontId="27" fillId="0" borderId="0" xfId="1" applyFont="1" applyAlignment="1">
      <alignment horizontal="centerContinuous"/>
    </xf>
    <xf numFmtId="0" fontId="73" fillId="0" borderId="32" xfId="1" applyFont="1" applyBorder="1"/>
    <xf numFmtId="0" fontId="74" fillId="0" borderId="0" xfId="1" applyFont="1"/>
    <xf numFmtId="0" fontId="75" fillId="0" borderId="0" xfId="1" applyFont="1"/>
    <xf numFmtId="0" fontId="76" fillId="0" borderId="0" xfId="1" applyFont="1"/>
    <xf numFmtId="0" fontId="73" fillId="0" borderId="0" xfId="1" applyFont="1"/>
    <xf numFmtId="0" fontId="37" fillId="0" borderId="0" xfId="0" applyFont="1"/>
    <xf numFmtId="0" fontId="4" fillId="0" borderId="0" xfId="1" applyFont="1" applyAlignment="1">
      <alignment horizontal="center"/>
    </xf>
    <xf numFmtId="0" fontId="5" fillId="0" borderId="0" xfId="1" applyFont="1" applyAlignment="1">
      <alignment horizontal="center"/>
    </xf>
    <xf numFmtId="0" fontId="2" fillId="0" borderId="0" xfId="1" applyAlignment="1">
      <alignment horizontal="center"/>
    </xf>
    <xf numFmtId="0" fontId="77" fillId="0" borderId="0" xfId="1" applyFont="1"/>
    <xf numFmtId="0" fontId="69" fillId="0" borderId="1" xfId="1" applyFont="1" applyBorder="1"/>
    <xf numFmtId="0" fontId="69" fillId="3" borderId="2" xfId="1" applyFont="1" applyFill="1" applyBorder="1" applyAlignment="1">
      <alignment horizontal="center" vertical="center"/>
    </xf>
    <xf numFmtId="0" fontId="69" fillId="0" borderId="1" xfId="1" applyFont="1" applyBorder="1" applyAlignment="1">
      <alignment horizontal="center"/>
    </xf>
    <xf numFmtId="0" fontId="78" fillId="0" borderId="0" xfId="1" applyFont="1"/>
    <xf numFmtId="0" fontId="79" fillId="0" borderId="0" xfId="1" applyFont="1"/>
    <xf numFmtId="0" fontId="33" fillId="0" borderId="0" xfId="1" applyFont="1" applyAlignment="1">
      <alignment horizontal="center"/>
    </xf>
    <xf numFmtId="0" fontId="39" fillId="0" borderId="0" xfId="1" applyFont="1" applyAlignment="1">
      <alignment horizontal="center"/>
    </xf>
    <xf numFmtId="0" fontId="80" fillId="0" borderId="1" xfId="4" applyFont="1" applyBorder="1" applyAlignment="1" applyProtection="1">
      <alignment vertical="bottom"/>
      <protection locked="1" hidden="0"/>
    </xf>
    <xf numFmtId="0" fontId="84" fillId="0" borderId="1" xfId="5" applyFont="1" applyBorder="1"/>
    <xf numFmtId="0" fontId="85" fillId="0" borderId="28" xfId="1" applyFont="1" applyBorder="1" applyAlignment="1">
      <alignment horizontal="left"/>
    </xf>
    <xf numFmtId="0" fontId="85" fillId="0" borderId="0" xfId="1" applyFont="1" applyAlignment="1">
      <alignment horizontal="left"/>
    </xf>
    <xf numFmtId="0" fontId="86" fillId="0" borderId="0" xfId="1" applyFont="1"/>
    <xf numFmtId="0" fontId="87" fillId="0" borderId="0" xfId="1" applyFont="1" applyAlignment="1">
      <alignment horizontal="center"/>
    </xf>
    <xf numFmtId="0" fontId="88" fillId="0" borderId="0" xfId="1" applyFont="1"/>
    <xf numFmtId="49" fontId="69" fillId="0" borderId="1" xfId="1" applyNumberFormat="1" applyFont="1" applyBorder="1" applyAlignment="1">
      <alignment horizontal="center" vertical="center" wrapText="1"/>
    </xf>
    <xf numFmtId="0" fontId="89" fillId="0" borderId="0" xfId="1" applyFont="1" applyAlignment="1">
      <alignment horizontal="center"/>
    </xf>
    <xf numFmtId="49" fontId="56" fillId="0" borderId="20" xfId="8" applyNumberFormat="1" applyFont="1" applyBorder="1" applyAlignment="1">
      <alignment horizontal="center"/>
    </xf>
    <xf numFmtId="49" fontId="56" fillId="0" borderId="19" xfId="8" applyNumberFormat="1" applyFont="1" applyBorder="1" applyAlignment="1">
      <alignment horizontal="center"/>
    </xf>
    <xf numFmtId="49" fontId="56" fillId="0" borderId="14" xfId="8" applyNumberFormat="1" applyFont="1" applyBorder="1" applyAlignment="1">
      <alignment horizontal="center"/>
    </xf>
    <xf numFmtId="49" fontId="56" fillId="0" borderId="0" xfId="8" applyNumberFormat="1" applyFont="1" applyAlignment="1">
      <alignment horizontal="center"/>
    </xf>
    <xf numFmtId="0" fontId="90" fillId="0" borderId="1" xfId="1" applyFont="1" applyBorder="1" applyAlignment="1">
      <alignment horizontal="center" vertical="center"/>
    </xf>
    <xf numFmtId="0" fontId="91" fillId="0" borderId="0" xfId="1" applyFont="1" applyAlignment="1">
      <alignment horizontal="center"/>
    </xf>
    <xf numFmtId="0" fontId="70" fillId="0" borderId="1" xfId="3" applyFont="1" applyBorder="1" applyAlignment="1">
      <alignment vertical="center"/>
    </xf>
    <xf numFmtId="0" fontId="92" fillId="0" borderId="8" xfId="0" applyFont="1" applyBorder="1"/>
    <xf numFmtId="0" fontId="92" fillId="0" borderId="18" xfId="0" applyFont="1" applyBorder="1"/>
    <xf numFmtId="0" fontId="93" fillId="0" borderId="1" xfId="3" applyFont="1" applyBorder="1" applyAlignment="1">
      <alignment horizontal="center" vertical="center"/>
    </xf>
    <xf numFmtId="0" fontId="93" fillId="0" borderId="1" xfId="3" applyFont="1" applyBorder="1" applyAlignment="1">
      <alignment horizontal="center"/>
    </xf>
    <xf numFmtId="0" fontId="90" fillId="0" borderId="1" xfId="1" applyFont="1" applyBorder="1" applyAlignment="1" quotePrefix="1">
      <alignment horizontal="center" vertical="center"/>
    </xf>
  </cellXfs>
  <cellStyles count="9">
    <cellStyle name="Normal" xfId="0" builtinId="0" customBuiltin="1"/>
    <cellStyle name="Navadno_03_rr4" xfId="1"/>
    <cellStyle name="Navadno_03_rr5" xfId="2"/>
    <cellStyle name="Navadno 4" xfId="3"/>
    <cellStyle name="Hyperlink" xfId="4" builtinId="8" customBuiltin="1"/>
    <cellStyle name="Normal 2" xfId="5"/>
    <cellStyle name="Navadno 2" xfId="6"/>
    <cellStyle name="Navadno 3" xfId="7"/>
    <cellStyle name="Navadno 2 2" xfId="8"/>
  </cellStyles>
  <dxfs count="67">
    <dxf>
      <font>
        <color rgb="FFFFFFFF"/>
        <extLst>
          <ext uri="smNativeData">
            <pm:charSpec xmlns:pm="smNativeData" id="1737317587" fgClr="FFFFFF">
              <pm:latin/>
              <pm:cs/>
              <pm:ea/>
            </pm:charSpec>
          </ext>
        </extLst>
      </font>
    </dxf>
    <dxf>
      <font>
        <b val="0"/>
        <i val="0"/>
        <color rgb="FFFFFFFF"/>
        <extLst>
          <ext uri="smNativeData">
            <pm:charSpec xmlns:pm="smNativeData" id="1737317587" fgClr="FFFFFF">
              <pm:latin weight="normal" i="0"/>
              <pm:cs weight="normal" i="0"/>
              <pm:ea weight="normal" i="0"/>
            </pm:charSpec>
          </ext>
        </extLst>
      </font>
      <fill>
        <patternFill patternType="solid">
          <bgColor rgb="FFFFFFFF"/>
          <extLst>
            <ext uri="smNativeData">
              <pm:shade xmlns:pm="smNativeData" id="1737317587" type="1" fgLvl="0" fgClr="00000000" bgLvl="100" bgClr="00FFFFFF"/>
            </ext>
          </extLst>
        </patternFill>
      </fill>
      <border>
        <left style="none">
          <color rgb="FF000000"/>
        </left>
        <right style="none">
          <color rgb="FF000000"/>
        </right>
        <top style="none">
          <color rgb="FF000000"/>
        </top>
        <bottom style="none">
          <color rgb="FF000000"/>
        </bottom>
        <extLst>
          <ext uri="smNativeData">
            <pm:border xmlns:pm="smNativeData" id="1737317587">
              <pm:line position="top" type="0" style="0" width="20" dist="20" width2="20" rgb="000000"/>
              <pm:line position="bottom" type="0" style="0" width="20" dist="20" width2="20" rgb="000000"/>
              <pm:line position="left" type="0" style="0" width="20" dist="20" width2="20" rgb="000000"/>
              <pm:line position="right" type="0" style="0" width="20" dist="20" width2="20" rgb="000000"/>
            </pm:border>
          </ext>
        </extLst>
      </border>
    </dxf>
    <dxf>
      <font>
        <color rgb="FFFFFFFF"/>
        <extLst>
          <ext uri="smNativeData">
            <pm:charSpec xmlns:pm="smNativeData" id="1737317587" fgClr="FFFFFF">
              <pm:latin/>
              <pm:cs/>
              <pm:ea/>
            </pm:charSpec>
          </ext>
        </extLst>
      </font>
      <fill>
        <patternFill patternType="solid">
          <bgColor rgb="FFFF0000"/>
          <extLst>
            <ext uri="smNativeData">
              <pm:shade xmlns:pm="smNativeData" id="1737317587" type="1" fgLvl="0" fgClr="00000000" bgLvl="100" bgClr="00FF0000"/>
            </ext>
          </extLst>
        </patternFill>
      </fill>
    </dxf>
    <dxf>
      <font>
        <color rgb="FFFFFFFF"/>
        <extLst>
          <ext uri="smNativeData">
            <pm:charSpec xmlns:pm="smNativeData" id="1737317587" fgClr="FFFFFF">
              <pm:latin/>
              <pm:cs/>
              <pm:ea/>
            </pm:charSpec>
          </ext>
        </extLst>
      </font>
      <fill>
        <patternFill patternType="solid">
          <bgColor rgb="FFFF0000"/>
          <extLst>
            <ext uri="smNativeData">
              <pm:shade xmlns:pm="smNativeData" id="1737317587" type="1" fgLvl="0" fgClr="00000000" bgLvl="100" bgClr="00FF0000"/>
            </ext>
          </extLst>
        </patternFill>
      </fill>
    </dxf>
    <dxf>
      <font>
        <color rgb="FF000000"/>
        <extLst>
          <ext uri="smNativeData">
            <pm:charSpec xmlns:pm="smNativeData" id="1737317587" fgClr="000000">
              <pm:latin/>
              <pm:cs/>
              <pm:ea/>
            </pm:charSpec>
          </ext>
        </extLst>
      </font>
      <fill>
        <patternFill patternType="solid">
          <bgColor rgb="FF808000"/>
          <extLst>
            <ext uri="smNativeData">
              <pm:shade xmlns:pm="smNativeData" id="1737317587" type="1" fgLvl="0" fgClr="00000000" bgLvl="100" bgClr="00808000"/>
            </ext>
          </extLst>
        </patternFill>
      </fill>
    </dxf>
    <dxf>
      <font>
        <color rgb="FF000000"/>
        <extLst>
          <ext uri="smNativeData">
            <pm:charSpec xmlns:pm="smNativeData" id="1737317587" fgClr="000000">
              <pm:latin/>
              <pm:cs/>
              <pm:ea/>
            </pm:charSpec>
          </ext>
        </extLst>
      </font>
      <fill>
        <patternFill patternType="solid">
          <bgColor rgb="FFFFFF00"/>
          <extLst>
            <ext uri="smNativeData">
              <pm:shade xmlns:pm="smNativeData" id="1737317587" type="1" fgLvl="0" fgClr="00000000" bgLvl="100" bgClr="00FFFF00"/>
            </ext>
          </extLst>
        </patternFill>
      </fill>
    </dxf>
    <dxf>
      <font>
        <color rgb="FF000000"/>
        <extLst>
          <ext uri="smNativeData">
            <pm:charSpec xmlns:pm="smNativeData" id="1737317587" fgClr="000000">
              <pm:latin/>
              <pm:cs/>
              <pm:ea/>
            </pm:charSpec>
          </ext>
        </extLst>
      </font>
      <fill>
        <patternFill patternType="solid">
          <bgColor rgb="FF00FFFF"/>
          <extLst>
            <ext uri="smNativeData">
              <pm:shade xmlns:pm="smNativeData" id="1737317587" type="1" fgLvl="0" fgClr="00000000" bgLvl="100" bgClr="0000FFFF"/>
            </ext>
          </extLst>
        </patternFill>
      </fill>
    </dxf>
    <dxf>
      <font>
        <color rgb="FFFFFFFF"/>
        <extLst>
          <ext uri="smNativeData">
            <pm:charSpec xmlns:pm="smNativeData" id="1737317587" fgClr="FFFFFF">
              <pm:latin/>
              <pm:cs/>
              <pm:ea/>
            </pm:charSpec>
          </ext>
        </extLst>
      </font>
      <fill>
        <patternFill patternType="solid">
          <bgColor rgb="FF0000FF"/>
          <extLst>
            <ext uri="smNativeData">
              <pm:shade xmlns:pm="smNativeData" id="1737317587" type="1" fgLvl="0" fgClr="00000000" bgLvl="100" bgClr="000000FF"/>
            </ext>
          </extLst>
        </patternFill>
      </fill>
    </dxf>
    <dxf>
      <font>
        <color rgb="FFFFFFFF"/>
        <extLst>
          <ext uri="smNativeData">
            <pm:charSpec xmlns:pm="smNativeData" id="1737317587" fgClr="FFFFFF">
              <pm:latin/>
              <pm:cs/>
              <pm:ea/>
            </pm:charSpec>
          </ext>
        </extLst>
      </font>
      <fill>
        <patternFill patternType="solid">
          <bgColor rgb="FF000000"/>
          <extLst>
            <ext uri="smNativeData">
              <pm:shade xmlns:pm="smNativeData" id="1737317587" type="1" fgLvl="0" fgClr="00000000" bgLvl="100" bgClr="00000000"/>
            </ext>
          </extLst>
        </patternFill>
      </fill>
    </dxf>
    <dxf>
      <font>
        <color rgb="FFFFFFFF"/>
        <extLst>
          <ext uri="smNativeData">
            <pm:charSpec xmlns:pm="smNativeData" id="1737317587" fgClr="FFFFFF">
              <pm:latin/>
              <pm:cs/>
              <pm:ea/>
            </pm:charSpec>
          </ext>
        </extLst>
      </font>
      <fill>
        <patternFill patternType="solid">
          <bgColor rgb="FFFF0000"/>
          <extLst>
            <ext uri="smNativeData">
              <pm:shade xmlns:pm="smNativeData" id="1737317587" type="1" fgLvl="0" fgClr="00000000" bgLvl="100" bgClr="00FF0000"/>
            </ext>
          </extLst>
        </patternFill>
      </fill>
    </dxf>
    <dxf>
      <font>
        <color rgb="FF000000"/>
        <extLst>
          <ext uri="smNativeData">
            <pm:charSpec xmlns:pm="smNativeData" id="1737317587" fgClr="000000">
              <pm:latin/>
              <pm:cs/>
              <pm:ea/>
            </pm:charSpec>
          </ext>
        </extLst>
      </font>
      <fill>
        <patternFill patternType="solid">
          <bgColor rgb="FF808000"/>
          <extLst>
            <ext uri="smNativeData">
              <pm:shade xmlns:pm="smNativeData" id="1737317587" type="1" fgLvl="0" fgClr="00000000" bgLvl="100" bgClr="00808000"/>
            </ext>
          </extLst>
        </patternFill>
      </fill>
    </dxf>
    <dxf>
      <font>
        <color rgb="FF000000"/>
        <extLst>
          <ext uri="smNativeData">
            <pm:charSpec xmlns:pm="smNativeData" id="1737317587" fgClr="000000">
              <pm:latin/>
              <pm:cs/>
              <pm:ea/>
            </pm:charSpec>
          </ext>
        </extLst>
      </font>
      <fill>
        <patternFill patternType="solid">
          <bgColor rgb="FFFFFF00"/>
          <extLst>
            <ext uri="smNativeData">
              <pm:shade xmlns:pm="smNativeData" id="1737317587" type="1" fgLvl="0" fgClr="00000000" bgLvl="100" bgClr="00FFFF00"/>
            </ext>
          </extLst>
        </patternFill>
      </fill>
    </dxf>
    <dxf>
      <font>
        <color rgb="FF000000"/>
        <extLst>
          <ext uri="smNativeData">
            <pm:charSpec xmlns:pm="smNativeData" id="1737317587" fgClr="000000">
              <pm:latin/>
              <pm:cs/>
              <pm:ea/>
            </pm:charSpec>
          </ext>
        </extLst>
      </font>
      <fill>
        <patternFill patternType="solid">
          <bgColor rgb="FF00FFFF"/>
          <extLst>
            <ext uri="smNativeData">
              <pm:shade xmlns:pm="smNativeData" id="1737317587" type="1" fgLvl="0" fgClr="00000000" bgLvl="100" bgClr="0000FFFF"/>
            </ext>
          </extLst>
        </patternFill>
      </fill>
    </dxf>
    <dxf>
      <font>
        <color rgb="FFFFFFFF"/>
        <extLst>
          <ext uri="smNativeData">
            <pm:charSpec xmlns:pm="smNativeData" id="1737317587" fgClr="FFFFFF">
              <pm:latin/>
              <pm:cs/>
              <pm:ea/>
            </pm:charSpec>
          </ext>
        </extLst>
      </font>
      <fill>
        <patternFill patternType="solid">
          <bgColor rgb="FF0000FF"/>
          <extLst>
            <ext uri="smNativeData">
              <pm:shade xmlns:pm="smNativeData" id="1737317587" type="1" fgLvl="0" fgClr="00000000" bgLvl="100" bgClr="000000FF"/>
            </ext>
          </extLst>
        </patternFill>
      </fill>
    </dxf>
    <dxf>
      <font>
        <color rgb="FFFFFFFF"/>
        <extLst>
          <ext uri="smNativeData">
            <pm:charSpec xmlns:pm="smNativeData" id="1737317587" fgClr="FFFFFF">
              <pm:latin/>
              <pm:cs/>
              <pm:ea/>
            </pm:charSpec>
          </ext>
        </extLst>
      </font>
      <fill>
        <patternFill patternType="solid">
          <bgColor rgb="FF000000"/>
          <extLst>
            <ext uri="smNativeData">
              <pm:shade xmlns:pm="smNativeData" id="1737317587" type="1" fgLvl="0" fgClr="00000000" bgLvl="100" bgClr="00000000"/>
            </ext>
          </extLst>
        </patternFill>
      </fill>
    </dxf>
    <dxf>
      <font>
        <color rgb="FF000000"/>
        <extLst>
          <ext uri="smNativeData">
            <pm:charSpec xmlns:pm="smNativeData" id="1737317587" fgClr="000000">
              <pm:latin/>
              <pm:cs/>
              <pm:ea/>
            </pm:charSpec>
          </ext>
        </extLst>
      </font>
      <fill>
        <patternFill patternType="solid">
          <bgColor rgb="FF808000"/>
          <extLst>
            <ext uri="smNativeData">
              <pm:shade xmlns:pm="smNativeData" id="1737317587" type="1" fgLvl="0" fgClr="00000000" bgLvl="100" bgClr="00808000"/>
            </ext>
          </extLst>
        </patternFill>
      </fill>
    </dxf>
    <dxf>
      <font>
        <color rgb="FF000000"/>
        <extLst>
          <ext uri="smNativeData">
            <pm:charSpec xmlns:pm="smNativeData" id="1737317587" fgClr="000000">
              <pm:latin/>
              <pm:cs/>
              <pm:ea/>
            </pm:charSpec>
          </ext>
        </extLst>
      </font>
      <fill>
        <patternFill patternType="solid">
          <bgColor rgb="FFFFFF00"/>
          <extLst>
            <ext uri="smNativeData">
              <pm:shade xmlns:pm="smNativeData" id="1737317587" type="1" fgLvl="0" fgClr="00000000" bgLvl="100" bgClr="00FFFF00"/>
            </ext>
          </extLst>
        </patternFill>
      </fill>
    </dxf>
    <dxf>
      <font>
        <color rgb="FFFFFFFF"/>
        <extLst>
          <ext uri="smNativeData">
            <pm:charSpec xmlns:pm="smNativeData" id="1737317587" fgClr="FFFFFF">
              <pm:latin/>
              <pm:cs/>
              <pm:ea/>
            </pm:charSpec>
          </ext>
        </extLst>
      </font>
      <fill>
        <patternFill patternType="solid">
          <bgColor rgb="FFFF0000"/>
          <extLst>
            <ext uri="smNativeData">
              <pm:shade xmlns:pm="smNativeData" id="1737317587" type="1" fgLvl="0" fgClr="00000000" bgLvl="100" bgClr="00FF0000"/>
            </ext>
          </extLst>
        </patternFill>
      </fill>
    </dxf>
    <dxf>
      <font>
        <color rgb="FF000000"/>
        <extLst>
          <ext uri="smNativeData">
            <pm:charSpec xmlns:pm="smNativeData" id="1737317587" fgClr="000000">
              <pm:latin/>
              <pm:cs/>
              <pm:ea/>
            </pm:charSpec>
          </ext>
        </extLst>
      </font>
      <fill>
        <patternFill patternType="solid">
          <bgColor rgb="FF00FFFF"/>
          <extLst>
            <ext uri="smNativeData">
              <pm:shade xmlns:pm="smNativeData" id="1737317587" type="1" fgLvl="0" fgClr="00000000" bgLvl="100" bgClr="0000FFFF"/>
            </ext>
          </extLst>
        </patternFill>
      </fill>
    </dxf>
    <dxf>
      <font>
        <color rgb="FFFFFFFF"/>
        <extLst>
          <ext uri="smNativeData">
            <pm:charSpec xmlns:pm="smNativeData" id="1737317587" fgClr="FFFFFF">
              <pm:latin/>
              <pm:cs/>
              <pm:ea/>
            </pm:charSpec>
          </ext>
        </extLst>
      </font>
      <fill>
        <patternFill patternType="solid">
          <bgColor rgb="FF0000FF"/>
          <extLst>
            <ext uri="smNativeData">
              <pm:shade xmlns:pm="smNativeData" id="1737317587" type="1" fgLvl="0" fgClr="00000000" bgLvl="100" bgClr="000000FF"/>
            </ext>
          </extLst>
        </patternFill>
      </fill>
    </dxf>
    <dxf>
      <font>
        <color rgb="FFFFFFFF"/>
        <extLst>
          <ext uri="smNativeData">
            <pm:charSpec xmlns:pm="smNativeData" id="1737317587" fgClr="FFFFFF">
              <pm:latin/>
              <pm:cs/>
              <pm:ea/>
            </pm:charSpec>
          </ext>
        </extLst>
      </font>
      <fill>
        <patternFill patternType="solid">
          <bgColor rgb="FF000000"/>
          <extLst>
            <ext uri="smNativeData">
              <pm:shade xmlns:pm="smNativeData" id="1737317587" type="1" fgLvl="0" fgClr="00000000" bgLvl="100" bgClr="00000000"/>
            </ext>
          </extLst>
        </patternFill>
      </fill>
    </dxf>
    <dxf>
      <font>
        <color rgb="FFFFFFFF"/>
        <extLst>
          <ext uri="smNativeData">
            <pm:charSpec xmlns:pm="smNativeData" id="1737317587" fgClr="FFFFFF">
              <pm:latin/>
              <pm:cs/>
              <pm:ea/>
            </pm:charSpec>
          </ext>
        </extLst>
      </font>
      <fill>
        <patternFill patternType="solid">
          <bgColor rgb="FFFF0000"/>
          <extLst>
            <ext uri="smNativeData">
              <pm:shade xmlns:pm="smNativeData" id="1737317587" type="1" fgLvl="0" fgClr="00000000" bgLvl="100" bgClr="00FF0000"/>
            </ext>
          </extLst>
        </patternFill>
      </fill>
    </dxf>
    <dxf>
      <font>
        <color rgb="FF000000"/>
        <extLst>
          <ext uri="smNativeData">
            <pm:charSpec xmlns:pm="smNativeData" id="1737317587" fgClr="000000">
              <pm:latin/>
              <pm:cs/>
              <pm:ea/>
            </pm:charSpec>
          </ext>
        </extLst>
      </font>
      <fill>
        <patternFill patternType="solid">
          <bgColor rgb="FF808000"/>
          <extLst>
            <ext uri="smNativeData">
              <pm:shade xmlns:pm="smNativeData" id="1737317587" type="1" fgLvl="0" fgClr="00000000" bgLvl="100" bgClr="00808000"/>
            </ext>
          </extLst>
        </patternFill>
      </fill>
    </dxf>
    <dxf>
      <font>
        <color rgb="FFFFFFFF"/>
        <extLst>
          <ext uri="smNativeData">
            <pm:charSpec xmlns:pm="smNativeData" id="1737317587" fgClr="FFFFFF">
              <pm:latin/>
              <pm:cs/>
              <pm:ea/>
            </pm:charSpec>
          </ext>
        </extLst>
      </font>
      <fill>
        <patternFill patternType="solid">
          <bgColor rgb="FFFF0000"/>
          <extLst>
            <ext uri="smNativeData">
              <pm:shade xmlns:pm="smNativeData" id="1737317587" type="1" fgLvl="0" fgClr="00000000" bgLvl="100" bgClr="00FF0000"/>
            </ext>
          </extLst>
        </patternFill>
      </fill>
    </dxf>
    <dxf>
      <font>
        <color rgb="FF000000"/>
        <extLst>
          <ext uri="smNativeData">
            <pm:charSpec xmlns:pm="smNativeData" id="1737317587" fgClr="000000">
              <pm:latin/>
              <pm:cs/>
              <pm:ea/>
            </pm:charSpec>
          </ext>
        </extLst>
      </font>
      <fill>
        <patternFill patternType="solid">
          <bgColor rgb="FF00FFFF"/>
          <extLst>
            <ext uri="smNativeData">
              <pm:shade xmlns:pm="smNativeData" id="1737317587" type="1" fgLvl="0" fgClr="00000000" bgLvl="100" bgClr="0000FFFF"/>
            </ext>
          </extLst>
        </patternFill>
      </fill>
    </dxf>
    <dxf>
      <font>
        <color rgb="FFFFFFFF"/>
        <extLst>
          <ext uri="smNativeData">
            <pm:charSpec xmlns:pm="smNativeData" id="1737317587" fgClr="FFFFFF">
              <pm:latin/>
              <pm:cs/>
              <pm:ea/>
            </pm:charSpec>
          </ext>
        </extLst>
      </font>
    </dxf>
    <dxf>
      <font>
        <b val="0"/>
        <i val="0"/>
        <color rgb="FFFFFFFF"/>
        <extLst>
          <ext uri="smNativeData">
            <pm:charSpec xmlns:pm="smNativeData" id="1737317587" fgClr="FFFFFF">
              <pm:latin weight="normal" i="0"/>
              <pm:cs weight="normal" i="0"/>
              <pm:ea weight="normal" i="0"/>
            </pm:charSpec>
          </ext>
        </extLst>
      </font>
      <fill>
        <patternFill patternType="solid">
          <bgColor rgb="FFFFFFFF"/>
          <extLst>
            <ext uri="smNativeData">
              <pm:shade xmlns:pm="smNativeData" id="1737317587" type="1" fgLvl="0" fgClr="00000000" bgLvl="100" bgClr="00FFFFFF"/>
            </ext>
          </extLst>
        </patternFill>
      </fill>
      <border>
        <left style="none">
          <color rgb="FF000000"/>
        </left>
        <right style="none">
          <color rgb="FF000000"/>
        </right>
        <top style="none">
          <color rgb="FF000000"/>
        </top>
        <bottom style="none">
          <color rgb="FF000000"/>
        </bottom>
        <extLst>
          <ext uri="smNativeData">
            <pm:border xmlns:pm="smNativeData" id="1737317587">
              <pm:line position="top" type="0" style="0" width="20" dist="20" width2="20" rgb="000000"/>
              <pm:line position="bottom" type="0" style="0" width="20" dist="20" width2="20" rgb="000000"/>
              <pm:line position="left" type="0" style="0" width="20" dist="20" width2="20" rgb="000000"/>
              <pm:line position="right" type="0" style="0" width="20" dist="20" width2="20" rgb="000000"/>
            </pm:border>
          </ext>
        </extLst>
      </border>
    </dxf>
    <dxf>
      <font>
        <color rgb="FFFFFFFF"/>
        <extLst>
          <ext uri="smNativeData">
            <pm:charSpec xmlns:pm="smNativeData" id="1737317587" fgClr="FFFFFF">
              <pm:latin/>
              <pm:cs/>
              <pm:ea/>
            </pm:charSpec>
          </ext>
        </extLst>
      </font>
      <fill>
        <patternFill patternType="solid">
          <bgColor rgb="FFFF0000"/>
          <extLst>
            <ext uri="smNativeData">
              <pm:shade xmlns:pm="smNativeData" id="1737317587" type="1" fgLvl="0" fgClr="00000000" bgLvl="100" bgClr="00FF0000"/>
            </ext>
          </extLst>
        </patternFill>
      </fill>
    </dxf>
    <dxf>
      <font>
        <color rgb="FFFFFFFF"/>
        <extLst>
          <ext uri="smNativeData">
            <pm:charSpec xmlns:pm="smNativeData" id="1737317587" fgClr="FFFFFF">
              <pm:latin/>
              <pm:cs/>
              <pm:ea/>
            </pm:charSpec>
          </ext>
        </extLst>
      </font>
      <fill>
        <patternFill patternType="solid">
          <bgColor rgb="FFFF0000"/>
          <extLst>
            <ext uri="smNativeData">
              <pm:shade xmlns:pm="smNativeData" id="1737317587" type="1" fgLvl="0" fgClr="00000000" bgLvl="100" bgClr="00FF0000"/>
            </ext>
          </extLst>
        </patternFill>
      </fill>
    </dxf>
    <dxf>
      <font>
        <color rgb="FF000000"/>
        <extLst>
          <ext uri="smNativeData">
            <pm:charSpec xmlns:pm="smNativeData" id="1737317587" fgClr="000000">
              <pm:latin/>
              <pm:cs/>
              <pm:ea/>
            </pm:charSpec>
          </ext>
        </extLst>
      </font>
      <fill>
        <patternFill patternType="solid">
          <bgColor rgb="FF808000"/>
          <extLst>
            <ext uri="smNativeData">
              <pm:shade xmlns:pm="smNativeData" id="1737317587" type="1" fgLvl="0" fgClr="00000000" bgLvl="100" bgClr="00808000"/>
            </ext>
          </extLst>
        </patternFill>
      </fill>
    </dxf>
    <dxf>
      <font>
        <color rgb="FF000000"/>
        <extLst>
          <ext uri="smNativeData">
            <pm:charSpec xmlns:pm="smNativeData" id="1737317587" fgClr="000000">
              <pm:latin/>
              <pm:cs/>
              <pm:ea/>
            </pm:charSpec>
          </ext>
        </extLst>
      </font>
      <fill>
        <patternFill patternType="solid">
          <bgColor rgb="FFFFFF00"/>
          <extLst>
            <ext uri="smNativeData">
              <pm:shade xmlns:pm="smNativeData" id="1737317587" type="1" fgLvl="0" fgClr="00000000" bgLvl="100" bgClr="00FFFF00"/>
            </ext>
          </extLst>
        </patternFill>
      </fill>
    </dxf>
    <dxf>
      <font>
        <color rgb="FF000000"/>
        <extLst>
          <ext uri="smNativeData">
            <pm:charSpec xmlns:pm="smNativeData" id="1737317587" fgClr="000000">
              <pm:latin/>
              <pm:cs/>
              <pm:ea/>
            </pm:charSpec>
          </ext>
        </extLst>
      </font>
      <fill>
        <patternFill patternType="solid">
          <bgColor rgb="FF00FFFF"/>
          <extLst>
            <ext uri="smNativeData">
              <pm:shade xmlns:pm="smNativeData" id="1737317587" type="1" fgLvl="0" fgClr="00000000" bgLvl="100" bgClr="0000FFFF"/>
            </ext>
          </extLst>
        </patternFill>
      </fill>
    </dxf>
    <dxf>
      <font>
        <color rgb="FFFFFFFF"/>
        <extLst>
          <ext uri="smNativeData">
            <pm:charSpec xmlns:pm="smNativeData" id="1737317587" fgClr="FFFFFF">
              <pm:latin/>
              <pm:cs/>
              <pm:ea/>
            </pm:charSpec>
          </ext>
        </extLst>
      </font>
      <fill>
        <patternFill patternType="solid">
          <bgColor rgb="FF0000FF"/>
          <extLst>
            <ext uri="smNativeData">
              <pm:shade xmlns:pm="smNativeData" id="1737317587" type="1" fgLvl="0" fgClr="00000000" bgLvl="100" bgClr="000000FF"/>
            </ext>
          </extLst>
        </patternFill>
      </fill>
    </dxf>
    <dxf>
      <font>
        <color rgb="FFFFFFFF"/>
        <extLst>
          <ext uri="smNativeData">
            <pm:charSpec xmlns:pm="smNativeData" id="1737317587" fgClr="FFFFFF">
              <pm:latin/>
              <pm:cs/>
              <pm:ea/>
            </pm:charSpec>
          </ext>
        </extLst>
      </font>
      <fill>
        <patternFill patternType="solid">
          <bgColor rgb="FF000000"/>
          <extLst>
            <ext uri="smNativeData">
              <pm:shade xmlns:pm="smNativeData" id="1737317587" type="1" fgLvl="0" fgClr="00000000" bgLvl="100" bgClr="00000000"/>
            </ext>
          </extLst>
        </patternFill>
      </fill>
    </dxf>
    <dxf>
      <font>
        <color rgb="FFFFFFFF"/>
        <extLst>
          <ext uri="smNativeData">
            <pm:charSpec xmlns:pm="smNativeData" id="1737317587" fgClr="FFFFFF">
              <pm:latin/>
              <pm:cs/>
              <pm:ea/>
            </pm:charSpec>
          </ext>
        </extLst>
      </font>
      <fill>
        <patternFill patternType="solid">
          <bgColor rgb="FFFF0000"/>
          <extLst>
            <ext uri="smNativeData">
              <pm:shade xmlns:pm="smNativeData" id="1737317587" type="1" fgLvl="0" fgClr="00000000" bgLvl="100" bgClr="00FF0000"/>
            </ext>
          </extLst>
        </patternFill>
      </fill>
    </dxf>
    <dxf>
      <font>
        <color rgb="FF000000"/>
        <extLst>
          <ext uri="smNativeData">
            <pm:charSpec xmlns:pm="smNativeData" id="1737317587" fgClr="000000">
              <pm:latin/>
              <pm:cs/>
              <pm:ea/>
            </pm:charSpec>
          </ext>
        </extLst>
      </font>
      <fill>
        <patternFill patternType="solid">
          <bgColor rgb="FF808000"/>
          <extLst>
            <ext uri="smNativeData">
              <pm:shade xmlns:pm="smNativeData" id="1737317587" type="1" fgLvl="0" fgClr="00000000" bgLvl="100" bgClr="00808000"/>
            </ext>
          </extLst>
        </patternFill>
      </fill>
    </dxf>
    <dxf>
      <font>
        <color rgb="FF000000"/>
        <extLst>
          <ext uri="smNativeData">
            <pm:charSpec xmlns:pm="smNativeData" id="1737317587" fgClr="000000">
              <pm:latin/>
              <pm:cs/>
              <pm:ea/>
            </pm:charSpec>
          </ext>
        </extLst>
      </font>
      <fill>
        <patternFill patternType="solid">
          <bgColor rgb="FFFFFF00"/>
          <extLst>
            <ext uri="smNativeData">
              <pm:shade xmlns:pm="smNativeData" id="1737317587" type="1" fgLvl="0" fgClr="00000000" bgLvl="100" bgClr="00FFFF00"/>
            </ext>
          </extLst>
        </patternFill>
      </fill>
    </dxf>
    <dxf>
      <font>
        <color rgb="FF000000"/>
        <extLst>
          <ext uri="smNativeData">
            <pm:charSpec xmlns:pm="smNativeData" id="1737317587" fgClr="000000">
              <pm:latin/>
              <pm:cs/>
              <pm:ea/>
            </pm:charSpec>
          </ext>
        </extLst>
      </font>
      <fill>
        <patternFill patternType="solid">
          <bgColor rgb="FF00FFFF"/>
          <extLst>
            <ext uri="smNativeData">
              <pm:shade xmlns:pm="smNativeData" id="1737317587" type="1" fgLvl="0" fgClr="00000000" bgLvl="100" bgClr="0000FFFF"/>
            </ext>
          </extLst>
        </patternFill>
      </fill>
    </dxf>
    <dxf>
      <font>
        <color rgb="FFFFFFFF"/>
        <extLst>
          <ext uri="smNativeData">
            <pm:charSpec xmlns:pm="smNativeData" id="1737317587" fgClr="FFFFFF">
              <pm:latin/>
              <pm:cs/>
              <pm:ea/>
            </pm:charSpec>
          </ext>
        </extLst>
      </font>
      <fill>
        <patternFill patternType="solid">
          <bgColor rgb="FF0000FF"/>
          <extLst>
            <ext uri="smNativeData">
              <pm:shade xmlns:pm="smNativeData" id="1737317587" type="1" fgLvl="0" fgClr="00000000" bgLvl="100" bgClr="000000FF"/>
            </ext>
          </extLst>
        </patternFill>
      </fill>
    </dxf>
    <dxf>
      <font>
        <color rgb="FFFFFFFF"/>
        <extLst>
          <ext uri="smNativeData">
            <pm:charSpec xmlns:pm="smNativeData" id="1737317587" fgClr="FFFFFF">
              <pm:latin/>
              <pm:cs/>
              <pm:ea/>
            </pm:charSpec>
          </ext>
        </extLst>
      </font>
      <fill>
        <patternFill patternType="solid">
          <bgColor rgb="FF000000"/>
          <extLst>
            <ext uri="smNativeData">
              <pm:shade xmlns:pm="smNativeData" id="1737317587" type="1" fgLvl="0" fgClr="00000000" bgLvl="100" bgClr="00000000"/>
            </ext>
          </extLst>
        </patternFill>
      </fill>
    </dxf>
    <dxf>
      <font>
        <color rgb="FF000000"/>
        <extLst>
          <ext uri="smNativeData">
            <pm:charSpec xmlns:pm="smNativeData" id="1737317587" fgClr="000000">
              <pm:latin/>
              <pm:cs/>
              <pm:ea/>
            </pm:charSpec>
          </ext>
        </extLst>
      </font>
      <fill>
        <patternFill patternType="solid">
          <bgColor rgb="FF808000"/>
          <extLst>
            <ext uri="smNativeData">
              <pm:shade xmlns:pm="smNativeData" id="1737317587" type="1" fgLvl="0" fgClr="00000000" bgLvl="100" bgClr="00808000"/>
            </ext>
          </extLst>
        </patternFill>
      </fill>
    </dxf>
    <dxf>
      <font>
        <color rgb="FF000000"/>
        <extLst>
          <ext uri="smNativeData">
            <pm:charSpec xmlns:pm="smNativeData" id="1737317587" fgClr="000000">
              <pm:latin/>
              <pm:cs/>
              <pm:ea/>
            </pm:charSpec>
          </ext>
        </extLst>
      </font>
      <fill>
        <patternFill patternType="solid">
          <bgColor rgb="FFFFFF00"/>
          <extLst>
            <ext uri="smNativeData">
              <pm:shade xmlns:pm="smNativeData" id="1737317587" type="1" fgLvl="0" fgClr="00000000" bgLvl="100" bgClr="00FFFF00"/>
            </ext>
          </extLst>
        </patternFill>
      </fill>
    </dxf>
    <dxf>
      <font>
        <color rgb="FFFFFFFF"/>
        <extLst>
          <ext uri="smNativeData">
            <pm:charSpec xmlns:pm="smNativeData" id="1737317587" fgClr="FFFFFF">
              <pm:latin/>
              <pm:cs/>
              <pm:ea/>
            </pm:charSpec>
          </ext>
        </extLst>
      </font>
      <fill>
        <patternFill patternType="solid">
          <bgColor rgb="FFFF0000"/>
          <extLst>
            <ext uri="smNativeData">
              <pm:shade xmlns:pm="smNativeData" id="1737317587" type="1" fgLvl="0" fgClr="00000000" bgLvl="100" bgClr="00FF0000"/>
            </ext>
          </extLst>
        </patternFill>
      </fill>
    </dxf>
    <dxf>
      <font>
        <color rgb="FF000000"/>
        <extLst>
          <ext uri="smNativeData">
            <pm:charSpec xmlns:pm="smNativeData" id="1737317587" fgClr="000000">
              <pm:latin/>
              <pm:cs/>
              <pm:ea/>
            </pm:charSpec>
          </ext>
        </extLst>
      </font>
      <fill>
        <patternFill patternType="solid">
          <bgColor rgb="FF00FFFF"/>
          <extLst>
            <ext uri="smNativeData">
              <pm:shade xmlns:pm="smNativeData" id="1737317587" type="1" fgLvl="0" fgClr="00000000" bgLvl="100" bgClr="0000FFFF"/>
            </ext>
          </extLst>
        </patternFill>
      </fill>
    </dxf>
    <dxf>
      <font>
        <color rgb="FFFFFFFF"/>
        <extLst>
          <ext uri="smNativeData">
            <pm:charSpec xmlns:pm="smNativeData" id="1737317587" fgClr="FFFFFF">
              <pm:latin/>
              <pm:cs/>
              <pm:ea/>
            </pm:charSpec>
          </ext>
        </extLst>
      </font>
      <fill>
        <patternFill patternType="solid">
          <bgColor rgb="FF0000FF"/>
          <extLst>
            <ext uri="smNativeData">
              <pm:shade xmlns:pm="smNativeData" id="1737317587" type="1" fgLvl="0" fgClr="00000000" bgLvl="100" bgClr="000000FF"/>
            </ext>
          </extLst>
        </patternFill>
      </fill>
    </dxf>
    <dxf>
      <font>
        <color rgb="FFFFFFFF"/>
        <extLst>
          <ext uri="smNativeData">
            <pm:charSpec xmlns:pm="smNativeData" id="1737317587" fgClr="FFFFFF">
              <pm:latin/>
              <pm:cs/>
              <pm:ea/>
            </pm:charSpec>
          </ext>
        </extLst>
      </font>
      <fill>
        <patternFill patternType="solid">
          <bgColor rgb="FF000000"/>
          <extLst>
            <ext uri="smNativeData">
              <pm:shade xmlns:pm="smNativeData" id="1737317587" type="1" fgLvl="0" fgClr="00000000" bgLvl="100" bgClr="00000000"/>
            </ext>
          </extLst>
        </patternFill>
      </fill>
    </dxf>
    <dxf>
      <font>
        <color rgb="FFFFFFFF"/>
        <extLst>
          <ext uri="smNativeData">
            <pm:charSpec xmlns:pm="smNativeData" id="1737317587" fgClr="FFFFFF">
              <pm:latin/>
              <pm:cs/>
              <pm:ea/>
            </pm:charSpec>
          </ext>
        </extLst>
      </font>
    </dxf>
    <dxf>
      <font>
        <b val="0"/>
        <i val="0"/>
        <color rgb="FFFFFFFF"/>
        <extLst>
          <ext uri="smNativeData">
            <pm:charSpec xmlns:pm="smNativeData" id="1737317587" fgClr="FFFFFF">
              <pm:latin weight="normal" i="0"/>
              <pm:cs weight="normal" i="0"/>
              <pm:ea weight="normal" i="0"/>
            </pm:charSpec>
          </ext>
        </extLst>
      </font>
      <fill>
        <patternFill patternType="solid">
          <bgColor rgb="FFFFFFFF"/>
          <extLst>
            <ext uri="smNativeData">
              <pm:shade xmlns:pm="smNativeData" id="1737317587" type="1" fgLvl="0" fgClr="00000000" bgLvl="100" bgClr="00FFFFFF"/>
            </ext>
          </extLst>
        </patternFill>
      </fill>
      <border>
        <left style="none">
          <color rgb="FF000000"/>
        </left>
        <right style="none">
          <color rgb="FF000000"/>
        </right>
        <top style="none">
          <color rgb="FF000000"/>
        </top>
        <bottom style="none">
          <color rgb="FF000000"/>
        </bottom>
        <extLst>
          <ext uri="smNativeData">
            <pm:border xmlns:pm="smNativeData" id="1737317587">
              <pm:line position="top" type="0" style="0" width="20" dist="20" width2="20" rgb="000000"/>
              <pm:line position="bottom" type="0" style="0" width="20" dist="20" width2="20" rgb="000000"/>
              <pm:line position="left" type="0" style="0" width="20" dist="20" width2="20" rgb="000000"/>
              <pm:line position="right" type="0" style="0" width="20" dist="20" width2="20" rgb="000000"/>
            </pm:border>
          </ext>
        </extLst>
      </border>
    </dxf>
    <dxf>
      <font>
        <color rgb="FFFFFFFF"/>
        <extLst>
          <ext uri="smNativeData">
            <pm:charSpec xmlns:pm="smNativeData" id="1737317587" fgClr="FFFFFF">
              <pm:latin/>
              <pm:cs/>
              <pm:ea/>
            </pm:charSpec>
          </ext>
        </extLst>
      </font>
      <fill>
        <patternFill patternType="solid">
          <bgColor rgb="FFFF0000"/>
          <extLst>
            <ext uri="smNativeData">
              <pm:shade xmlns:pm="smNativeData" id="1737317587" type="1" fgLvl="0" fgClr="00000000" bgLvl="100" bgClr="00FF0000"/>
            </ext>
          </extLst>
        </patternFill>
      </fill>
    </dxf>
    <dxf>
      <font>
        <color rgb="FFFFFFFF"/>
        <extLst>
          <ext uri="smNativeData">
            <pm:charSpec xmlns:pm="smNativeData" id="1737317587" fgClr="FFFFFF">
              <pm:latin/>
              <pm:cs/>
              <pm:ea/>
            </pm:charSpec>
          </ext>
        </extLst>
      </font>
      <fill>
        <patternFill patternType="solid">
          <bgColor rgb="FFFF0000"/>
          <extLst>
            <ext uri="smNativeData">
              <pm:shade xmlns:pm="smNativeData" id="1737317587" type="1" fgLvl="0" fgClr="00000000" bgLvl="100" bgClr="00FF0000"/>
            </ext>
          </extLst>
        </patternFill>
      </fill>
    </dxf>
    <dxf>
      <font>
        <color rgb="FF000000"/>
        <extLst>
          <ext uri="smNativeData">
            <pm:charSpec xmlns:pm="smNativeData" id="1737317587" fgClr="000000">
              <pm:latin/>
              <pm:cs/>
              <pm:ea/>
            </pm:charSpec>
          </ext>
        </extLst>
      </font>
      <fill>
        <patternFill patternType="solid">
          <bgColor rgb="FF808000"/>
          <extLst>
            <ext uri="smNativeData">
              <pm:shade xmlns:pm="smNativeData" id="1737317587" type="1" fgLvl="0" fgClr="00000000" bgLvl="100" bgClr="00808000"/>
            </ext>
          </extLst>
        </patternFill>
      </fill>
    </dxf>
    <dxf>
      <font>
        <color rgb="FF000000"/>
        <extLst>
          <ext uri="smNativeData">
            <pm:charSpec xmlns:pm="smNativeData" id="1737317587" fgClr="000000">
              <pm:latin/>
              <pm:cs/>
              <pm:ea/>
            </pm:charSpec>
          </ext>
        </extLst>
      </font>
      <fill>
        <patternFill patternType="solid">
          <bgColor rgb="FFFFFF00"/>
          <extLst>
            <ext uri="smNativeData">
              <pm:shade xmlns:pm="smNativeData" id="1737317587" type="1" fgLvl="0" fgClr="00000000" bgLvl="100" bgClr="00FFFF00"/>
            </ext>
          </extLst>
        </patternFill>
      </fill>
    </dxf>
    <dxf>
      <font>
        <color rgb="FF000000"/>
        <extLst>
          <ext uri="smNativeData">
            <pm:charSpec xmlns:pm="smNativeData" id="1737317587" fgClr="000000">
              <pm:latin/>
              <pm:cs/>
              <pm:ea/>
            </pm:charSpec>
          </ext>
        </extLst>
      </font>
      <fill>
        <patternFill patternType="solid">
          <bgColor rgb="FF00FFFF"/>
          <extLst>
            <ext uri="smNativeData">
              <pm:shade xmlns:pm="smNativeData" id="1737317587" type="1" fgLvl="0" fgClr="00000000" bgLvl="100" bgClr="0000FFFF"/>
            </ext>
          </extLst>
        </patternFill>
      </fill>
    </dxf>
    <dxf>
      <font>
        <color rgb="FFFFFFFF"/>
        <extLst>
          <ext uri="smNativeData">
            <pm:charSpec xmlns:pm="smNativeData" id="1737317587" fgClr="FFFFFF">
              <pm:latin/>
              <pm:cs/>
              <pm:ea/>
            </pm:charSpec>
          </ext>
        </extLst>
      </font>
      <fill>
        <patternFill patternType="solid">
          <bgColor rgb="FF0000FF"/>
          <extLst>
            <ext uri="smNativeData">
              <pm:shade xmlns:pm="smNativeData" id="1737317587" type="1" fgLvl="0" fgClr="00000000" bgLvl="100" bgClr="000000FF"/>
            </ext>
          </extLst>
        </patternFill>
      </fill>
    </dxf>
    <dxf>
      <font>
        <color rgb="FFFFFFFF"/>
        <extLst>
          <ext uri="smNativeData">
            <pm:charSpec xmlns:pm="smNativeData" id="1737317587" fgClr="FFFFFF">
              <pm:latin/>
              <pm:cs/>
              <pm:ea/>
            </pm:charSpec>
          </ext>
        </extLst>
      </font>
      <fill>
        <patternFill patternType="solid">
          <bgColor rgb="FF000000"/>
          <extLst>
            <ext uri="smNativeData">
              <pm:shade xmlns:pm="smNativeData" id="1737317587" type="1" fgLvl="0" fgClr="00000000" bgLvl="100" bgClr="00000000"/>
            </ext>
          </extLst>
        </patternFill>
      </fill>
    </dxf>
    <dxf>
      <font>
        <color rgb="FFFFFFFF"/>
        <extLst>
          <ext uri="smNativeData">
            <pm:charSpec xmlns:pm="smNativeData" id="1737317587" fgClr="FFFFFF">
              <pm:latin/>
              <pm:cs/>
              <pm:ea/>
            </pm:charSpec>
          </ext>
        </extLst>
      </font>
      <fill>
        <patternFill patternType="solid">
          <bgColor rgb="FFFF0000"/>
          <extLst>
            <ext uri="smNativeData">
              <pm:shade xmlns:pm="smNativeData" id="1737317587" type="1" fgLvl="0" fgClr="00000000" bgLvl="100" bgClr="00FF0000"/>
            </ext>
          </extLst>
        </patternFill>
      </fill>
    </dxf>
    <dxf>
      <font>
        <color rgb="FF000000"/>
        <extLst>
          <ext uri="smNativeData">
            <pm:charSpec xmlns:pm="smNativeData" id="1737317587" fgClr="000000">
              <pm:latin/>
              <pm:cs/>
              <pm:ea/>
            </pm:charSpec>
          </ext>
        </extLst>
      </font>
      <fill>
        <patternFill patternType="solid">
          <bgColor rgb="FF808000"/>
          <extLst>
            <ext uri="smNativeData">
              <pm:shade xmlns:pm="smNativeData" id="1737317587" type="1" fgLvl="0" fgClr="00000000" bgLvl="100" bgClr="00808000"/>
            </ext>
          </extLst>
        </patternFill>
      </fill>
    </dxf>
    <dxf>
      <font>
        <color rgb="FF000000"/>
        <extLst>
          <ext uri="smNativeData">
            <pm:charSpec xmlns:pm="smNativeData" id="1737317587" fgClr="000000">
              <pm:latin/>
              <pm:cs/>
              <pm:ea/>
            </pm:charSpec>
          </ext>
        </extLst>
      </font>
      <fill>
        <patternFill patternType="solid">
          <bgColor rgb="FFFFFF00"/>
          <extLst>
            <ext uri="smNativeData">
              <pm:shade xmlns:pm="smNativeData" id="1737317587" type="1" fgLvl="0" fgClr="00000000" bgLvl="100" bgClr="00FFFF00"/>
            </ext>
          </extLst>
        </patternFill>
      </fill>
    </dxf>
    <dxf>
      <font>
        <color rgb="FF000000"/>
        <extLst>
          <ext uri="smNativeData">
            <pm:charSpec xmlns:pm="smNativeData" id="1737317587" fgClr="000000">
              <pm:latin/>
              <pm:cs/>
              <pm:ea/>
            </pm:charSpec>
          </ext>
        </extLst>
      </font>
      <fill>
        <patternFill patternType="solid">
          <bgColor rgb="FF00FFFF"/>
          <extLst>
            <ext uri="smNativeData">
              <pm:shade xmlns:pm="smNativeData" id="1737317587" type="1" fgLvl="0" fgClr="00000000" bgLvl="100" bgClr="0000FFFF"/>
            </ext>
          </extLst>
        </patternFill>
      </fill>
    </dxf>
    <dxf>
      <font>
        <color rgb="FFFFFFFF"/>
        <extLst>
          <ext uri="smNativeData">
            <pm:charSpec xmlns:pm="smNativeData" id="1737317587" fgClr="FFFFFF">
              <pm:latin/>
              <pm:cs/>
              <pm:ea/>
            </pm:charSpec>
          </ext>
        </extLst>
      </font>
      <fill>
        <patternFill patternType="solid">
          <bgColor rgb="FF0000FF"/>
          <extLst>
            <ext uri="smNativeData">
              <pm:shade xmlns:pm="smNativeData" id="1737317587" type="1" fgLvl="0" fgClr="00000000" bgLvl="100" bgClr="000000FF"/>
            </ext>
          </extLst>
        </patternFill>
      </fill>
    </dxf>
    <dxf>
      <font>
        <color rgb="FFFFFFFF"/>
        <extLst>
          <ext uri="smNativeData">
            <pm:charSpec xmlns:pm="smNativeData" id="1737317587" fgClr="FFFFFF">
              <pm:latin/>
              <pm:cs/>
              <pm:ea/>
            </pm:charSpec>
          </ext>
        </extLst>
      </font>
      <fill>
        <patternFill patternType="solid">
          <bgColor rgb="FF000000"/>
          <extLst>
            <ext uri="smNativeData">
              <pm:shade xmlns:pm="smNativeData" id="1737317587" type="1" fgLvl="0" fgClr="00000000" bgLvl="100" bgClr="00000000"/>
            </ext>
          </extLst>
        </patternFill>
      </fill>
    </dxf>
    <dxf>
      <font>
        <color rgb="FF000000"/>
        <extLst>
          <ext uri="smNativeData">
            <pm:charSpec xmlns:pm="smNativeData" id="1737317587" fgClr="000000">
              <pm:latin/>
              <pm:cs/>
              <pm:ea/>
            </pm:charSpec>
          </ext>
        </extLst>
      </font>
      <fill>
        <patternFill patternType="solid">
          <bgColor rgb="FF808000"/>
          <extLst>
            <ext uri="smNativeData">
              <pm:shade xmlns:pm="smNativeData" id="1737317587" type="1" fgLvl="0" fgClr="00000000" bgLvl="100" bgClr="00808000"/>
            </ext>
          </extLst>
        </patternFill>
      </fill>
    </dxf>
    <dxf>
      <font>
        <color rgb="FF000000"/>
        <extLst>
          <ext uri="smNativeData">
            <pm:charSpec xmlns:pm="smNativeData" id="1737317587" fgClr="000000">
              <pm:latin/>
              <pm:cs/>
              <pm:ea/>
            </pm:charSpec>
          </ext>
        </extLst>
      </font>
      <fill>
        <patternFill patternType="solid">
          <bgColor rgb="FFFFFF00"/>
          <extLst>
            <ext uri="smNativeData">
              <pm:shade xmlns:pm="smNativeData" id="1737317587" type="1" fgLvl="0" fgClr="00000000" bgLvl="100" bgClr="00FFFF00"/>
            </ext>
          </extLst>
        </patternFill>
      </fill>
    </dxf>
    <dxf>
      <font>
        <color rgb="FFFFFFFF"/>
        <extLst>
          <ext uri="smNativeData">
            <pm:charSpec xmlns:pm="smNativeData" id="1737317587" fgClr="FFFFFF">
              <pm:latin/>
              <pm:cs/>
              <pm:ea/>
            </pm:charSpec>
          </ext>
        </extLst>
      </font>
      <fill>
        <patternFill patternType="solid">
          <bgColor rgb="FFFF0000"/>
          <extLst>
            <ext uri="smNativeData">
              <pm:shade xmlns:pm="smNativeData" id="1737317587" type="1" fgLvl="0" fgClr="00000000" bgLvl="100" bgClr="00FF0000"/>
            </ext>
          </extLst>
        </patternFill>
      </fill>
    </dxf>
    <dxf>
      <font>
        <color rgb="FF000000"/>
        <extLst>
          <ext uri="smNativeData">
            <pm:charSpec xmlns:pm="smNativeData" id="1737317587" fgClr="000000">
              <pm:latin/>
              <pm:cs/>
              <pm:ea/>
            </pm:charSpec>
          </ext>
        </extLst>
      </font>
      <fill>
        <patternFill patternType="solid">
          <bgColor rgb="FF00FFFF"/>
          <extLst>
            <ext uri="smNativeData">
              <pm:shade xmlns:pm="smNativeData" id="1737317587" type="1" fgLvl="0" fgClr="00000000" bgLvl="100" bgClr="0000FFFF"/>
            </ext>
          </extLst>
        </patternFill>
      </fill>
    </dxf>
    <dxf>
      <font>
        <color rgb="FFFFFFFF"/>
        <extLst>
          <ext uri="smNativeData">
            <pm:charSpec xmlns:pm="smNativeData" id="1737317587" fgClr="FFFFFF">
              <pm:latin/>
              <pm:cs/>
              <pm:ea/>
            </pm:charSpec>
          </ext>
        </extLst>
      </font>
      <fill>
        <patternFill patternType="solid">
          <bgColor rgb="FF0000FF"/>
          <extLst>
            <ext uri="smNativeData">
              <pm:shade xmlns:pm="smNativeData" id="1737317587" type="1" fgLvl="0" fgClr="00000000" bgLvl="100" bgClr="000000FF"/>
            </ext>
          </extLst>
        </patternFill>
      </fill>
    </dxf>
    <dxf>
      <font>
        <color rgb="FFFFFFFF"/>
        <extLst>
          <ext uri="smNativeData">
            <pm:charSpec xmlns:pm="smNativeData" id="1737317587" fgClr="FFFFFF">
              <pm:latin/>
              <pm:cs/>
              <pm:ea/>
            </pm:charSpec>
          </ext>
        </extLst>
      </font>
      <fill>
        <patternFill patternType="solid">
          <bgColor rgb="FF000000"/>
          <extLst>
            <ext uri="smNativeData">
              <pm:shade xmlns:pm="smNativeData" id="1737317587" type="1" fgLvl="0" fgClr="00000000" bgLvl="100" bgClr="00000000"/>
            </ext>
          </extLst>
        </patternFill>
      </fill>
    </dxf>
  </dxfs>
  <tableStyles count="0"/>
  <extLst>
    <ext uri="smNativeData">
      <pm:charStyles xmlns:pm="smNativeData" id="1737317587" count="1">
        <pm:charStyle name="Navadno" fontId="0" Id="1"/>
      </pm:charStyles>
      <pm:colors xmlns:pm="smNativeData" id="1737317587" count="4">
        <pm:color name="Barva 24" rgb="9999FF"/>
        <pm:color name="Barva 25" rgb="CCFFCC"/>
        <pm:color name="Barva 26" rgb="BFBFBF"/>
        <pm:color name="Barva 27" rgb="808000"/>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externalLink" Target="externalLinks/externalLink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 Id="rId10" Type="http://schemas.openxmlformats.org/officeDocument/2006/relationships/worksheet" Target="worksheets/sheet6.xml"/><Relationship Id="rId11" Type="http://schemas.openxmlformats.org/officeDocument/2006/relationships/worksheet" Target="worksheets/sheet7.xml"/></Relationships>
</file>

<file path=xl/drawings/_rels/drawing1.xml.rels><?xml version="1.0" encoding="UTF-8" standalone="yes" ?>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
<Relationships xmlns="http://schemas.openxmlformats.org/package/2006/relationships"><Relationship Id="rId1" Type="http://schemas.openxmlformats.org/officeDocument/2006/relationships/image" Target="../media/image2.wmf"/><Relationship Id="rId2" Type="http://schemas.openxmlformats.org/officeDocument/2006/relationships/image" Target="../media/image3.png"/></Relationships>
</file>

<file path=xl/drawings/_rels/drawing4.xml.rels><?xml version="1.0" encoding="UTF-8" standalone="yes" ?>
<Relationships xmlns="http://schemas.openxmlformats.org/package/2006/relationships"><Relationship Id="rId1" Type="http://schemas.openxmlformats.org/officeDocument/2006/relationships/image" Target="../media/image2.wmf"/><Relationship Id="rId2" Type="http://schemas.openxmlformats.org/officeDocument/2006/relationships/image" Target="../media/image4.png"/></Relationships>
</file>

<file path=xl/drawings/_rels/drawing5.xml.rels><?xml version="1.0" encoding="UTF-8" standalone="yes" ?>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
<Relationships xmlns="http://schemas.openxmlformats.org/package/2006/relationships"><Relationship Id="rId1" Type="http://schemas.openxmlformats.org/officeDocument/2006/relationships/image" Target="../media/image2.wmf"/><Relationship Id="rId2"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405130</xdr:rowOff>
    </xdr:from>
    <xdr:to>
      <xdr:col>4</xdr:col>
      <xdr:colOff>1586230</xdr:colOff>
      <xdr:row>3</xdr:row>
      <xdr:rowOff>36830</xdr:rowOff>
    </xdr:to>
    <xdr:pic macro="">
      <xdr:nvPicPr>
        <xdr:cNvPr id="15" name="Slika 1"/>
        <xdr:cNvPicPr>
          <a:picLocks noChangeAspect="1"/>
          <a:extLst>
            <a:ext uri="smNativeData">
              <pm:smNativeData xmlns:pm="smNativeData" val="SMDATA_15_01yNZxMAAAAlAAAAEQAAAK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CAA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AgAAAMoCAAADAAAABAAAADsA1wP9BgAAfgIAAJUfAAAjCQAAAQAAAA=="/>
            </a:ext>
          </a:extLst>
        </xdr:cNvPicPr>
      </xdr:nvPicPr>
      <xdr:blipFill>
        <a:blip xmlns:r="http://schemas.openxmlformats.org/officeDocument/2006/relationships" r:embed="rId1"/>
        <a:stretch>
          <a:fillRect/>
        </a:stretch>
      </xdr:blipFill>
      <xdr:spPr>
        <a:xfrm>
          <a:off x="1136015" y="405130"/>
          <a:ext cx="5133975" cy="1485265"/>
        </a:xfrm>
        <a:prstGeom prst="rect">
          <a:avLst/>
        </a:prstGeom>
        <a:noFill/>
        <a:ln w="12700" cap="flat">
          <a:noFill/>
          <a:prstDash val="solid"/>
          <a:headEnd type="none" w="med" len="med"/>
          <a:tailEnd type="none" w="med" len="med"/>
        </a:ln>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0</xdr:row>
      <xdr:rowOff>405130</xdr:rowOff>
    </xdr:from>
    <xdr:to>
      <xdr:col>5</xdr:col>
      <xdr:colOff>496570</xdr:colOff>
      <xdr:row>3</xdr:row>
      <xdr:rowOff>36830</xdr:rowOff>
    </xdr:to>
    <xdr:pic macro="">
      <xdr:nvPicPr>
        <xdr:cNvPr id="19" name="Slika 1"/>
        <xdr:cNvPicPr>
          <a:picLocks noChangeAspect="1"/>
          <a:extLst>
            <a:ext uri="smNativeData">
              <pm:smNativeData xmlns:pm="smNativeData" val="SMDATA_15_01yNZxMAAAAlAAAAEQAAAK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CAAg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AgAAAMoCAAADAAAABQAAADsAcwH9BgAAfgIAAMQfAAAjCQAAAQAAAA=="/>
            </a:ext>
          </a:extLst>
        </xdr:cNvPicPr>
      </xdr:nvPicPr>
      <xdr:blipFill>
        <a:blip xmlns:r="http://schemas.openxmlformats.org/officeDocument/2006/relationships" r:embed="rId1"/>
        <a:stretch>
          <a:fillRect/>
        </a:stretch>
      </xdr:blipFill>
      <xdr:spPr>
        <a:xfrm>
          <a:off x="1136015" y="405130"/>
          <a:ext cx="5163820" cy="1485265"/>
        </a:xfrm>
        <a:prstGeom prst="rect">
          <a:avLst/>
        </a:prstGeom>
        <a:noFill/>
        <a:ln w="12700" cap="flat">
          <a:noFill/>
          <a:prstDash val="solid"/>
          <a:headEnd type="none" w="med" len="med"/>
          <a:tailEnd type="none" w="med" len="med"/>
        </a:ln>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137160</xdr:colOff>
      <xdr:row>0</xdr:row>
      <xdr:rowOff>0</xdr:rowOff>
    </xdr:from>
    <xdr:to>
      <xdr:col>12</xdr:col>
      <xdr:colOff>15875</xdr:colOff>
      <xdr:row>0</xdr:row>
      <xdr:rowOff>0</xdr:rowOff>
    </xdr:to>
    <xdr:pic macro="">
      <xdr:nvPicPr>
        <xdr:cNvPr id="7" name="Picture 8"/>
        <xdr:cNvPicPr>
          <a:picLocks noChangeAspect="1"/>
          <a:extLst>
            <a:ext uri="smNativeData">
              <pm:smNativeData xmlns:pm="smNativeData" val="SMDATA_15_01yNZxMAAAAlAAAAEQAAAC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AAA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CQAAAAAAHQEAAAAADAAAAAAADgBeJgAAAAAAAD8TAAAAAAAAAAAAAA=="/>
            </a:ext>
          </a:extLst>
        </xdr:cNvPicPr>
      </xdr:nvPicPr>
      <xdr:blipFill>
        <a:blip xmlns:r="http://schemas.openxmlformats.org/officeDocument/2006/relationships" r:embed="rId1"/>
        <a:stretch>
          <a:fillRect/>
        </a:stretch>
      </xdr:blipFill>
      <xdr:spPr>
        <a:xfrm>
          <a:off x="6236970" y="0"/>
          <a:ext cx="3128645" cy="0"/>
        </a:xfrm>
        <a:prstGeom prst="rect">
          <a:avLst/>
        </a:prstGeom>
        <a:noFill/>
        <a:ln w="12700" cap="flat">
          <a:noFill/>
          <a:prstDash val="solid"/>
          <a:headEnd type="none" w="med" len="med"/>
          <a:tailEnd type="none" w="med" len="med"/>
        </a:ln>
        <a:effectLst/>
      </xdr:spPr>
    </xdr:pic>
    <xdr:clientData fLocksWithSheet="0"/>
  </xdr:twoCellAnchor>
  <xdr:twoCellAnchor editAs="oneCell">
    <xdr:from>
      <xdr:col>13</xdr:col>
      <xdr:colOff>290195</xdr:colOff>
      <xdr:row>0</xdr:row>
      <xdr:rowOff>38100</xdr:rowOff>
    </xdr:from>
    <xdr:to>
      <xdr:col>13</xdr:col>
      <xdr:colOff>1235075</xdr:colOff>
      <xdr:row>1</xdr:row>
      <xdr:rowOff>135255</xdr:rowOff>
    </xdr:to>
    <xdr:pic macro="">
      <xdr:nvPicPr>
        <xdr:cNvPr id="6" name="Slika 2" descr="C:\Users\Borut\Documents\TENIS-SLO\PLAYOFF LIG 2017\TS-logo-landscape.png"/>
        <xdr:cNvPicPr>
          <a:picLocks noChangeAspect="1"/>
          <a:extLst>
            <a:ext uri="smNativeData">
              <pm:smNativeData xmlns:pm="smNativeData" val="SMDATA_15_01yNZxMAAAAlAAAAEQAAAC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AAE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DQAAAPEA2gABAAAADQAAAFcDoANmOwAAPAAAANAFAACYAQAAAQAAAA=="/>
            </a:ext>
          </a:extLst>
        </xdr:cNvPicPr>
      </xdr:nvPicPr>
      <xdr:blipFill>
        <a:blip xmlns:r="http://schemas.openxmlformats.org/officeDocument/2006/relationships" r:embed="rId2"/>
        <a:stretch>
          <a:fillRect/>
        </a:stretch>
      </xdr:blipFill>
      <xdr:spPr>
        <a:xfrm>
          <a:off x="9655810" y="38100"/>
          <a:ext cx="944880" cy="259080"/>
        </a:xfrm>
        <a:prstGeom prst="rect">
          <a:avLst/>
        </a:prstGeom>
        <a:noFill/>
        <a:ln w="12700" cap="flat">
          <a:noFill/>
          <a:prstDash val="solid"/>
          <a:headEnd type="none" w="med" len="med"/>
          <a:tailEnd type="none" w="med" len="med"/>
        </a:ln>
        <a:effectLst/>
      </xdr:spPr>
    </xdr:pic>
    <xdr:clientData fLocksWithSheet="0"/>
  </xdr:twoCellAnchor>
</xdr:wsDr>
</file>

<file path=xl/drawings/drawing4.xml><?xml version="1.0" encoding="utf-8"?>
<xdr:wsDr xmlns:xdr="http://schemas.openxmlformats.org/drawingml/2006/spreadsheetDrawing" xmlns:a="http://schemas.openxmlformats.org/drawingml/2006/main">
  <xdr:twoCellAnchor>
    <xdr:from>
      <xdr:col>9</xdr:col>
      <xdr:colOff>140970</xdr:colOff>
      <xdr:row>0</xdr:row>
      <xdr:rowOff>0</xdr:rowOff>
    </xdr:from>
    <xdr:to>
      <xdr:col>12</xdr:col>
      <xdr:colOff>13335</xdr:colOff>
      <xdr:row>0</xdr:row>
      <xdr:rowOff>0</xdr:rowOff>
    </xdr:to>
    <xdr:pic macro="">
      <xdr:nvPicPr>
        <xdr:cNvPr id="8" name="Picture 8"/>
        <xdr:cNvPicPr>
          <a:picLocks noChangeAspect="1"/>
          <a:extLst>
            <a:ext uri="smNativeData">
              <pm:smNativeData xmlns:pm="smNativeData" val="SMDATA_15_01yNZxMAAAAlAAAAEQAAAK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AAA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CQAAAAAAJQEAAAAADAAAAAAADABpKAAAAAAAACkPAAAAAAAAAAAAAA=="/>
            </a:ext>
          </a:extLst>
        </xdr:cNvPicPr>
      </xdr:nvPicPr>
      <xdr:blipFill>
        <a:blip xmlns:r="http://schemas.openxmlformats.org/officeDocument/2006/relationships" r:embed="rId1"/>
        <a:stretch>
          <a:fillRect/>
        </a:stretch>
      </xdr:blipFill>
      <xdr:spPr>
        <a:xfrm>
          <a:off x="6569075" y="0"/>
          <a:ext cx="2464435" cy="0"/>
        </a:xfrm>
        <a:prstGeom prst="rect">
          <a:avLst/>
        </a:prstGeom>
        <a:noFill/>
        <a:ln w="12700" cap="flat">
          <a:noFill/>
          <a:prstDash val="solid"/>
          <a:headEnd type="none" w="med" len="med"/>
          <a:tailEnd type="none" w="med" len="med"/>
        </a:ln>
        <a:effectLst/>
      </xdr:spPr>
    </xdr:pic>
    <xdr:clientData/>
  </xdr:twoCellAnchor>
  <xdr:twoCellAnchor editAs="oneCell">
    <xdr:from>
      <xdr:col>13</xdr:col>
      <xdr:colOff>5715</xdr:colOff>
      <xdr:row>0</xdr:row>
      <xdr:rowOff>25400</xdr:rowOff>
    </xdr:from>
    <xdr:to>
      <xdr:col>13</xdr:col>
      <xdr:colOff>974090</xdr:colOff>
      <xdr:row>1</xdr:row>
      <xdr:rowOff>127000</xdr:rowOff>
    </xdr:to>
    <xdr:pic macro="">
      <xdr:nvPicPr>
        <xdr:cNvPr id="7" name="Slika 2" descr="C:\Users\Borut\Documents\TENIS-SLO\PLAYOFF LIG 2017\TS-logo-landscape.png"/>
        <xdr:cNvPicPr>
          <a:picLocks noChangeAspect="1"/>
          <a:extLst>
            <a:ext uri="smNativeData">
              <pm:smNativeData xmlns:pm="smNativeData" val="SMDATA_15_01yNZxMAAAAlAAAAEQAAAK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CAA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DQAAAKEABgABAAAADQAAACMD1AOOPgAAKAAAAPUFAACfAQAAAQAAAA=="/>
            </a:ext>
          </a:extLst>
        </xdr:cNvPicPr>
      </xdr:nvPicPr>
      <xdr:blipFill>
        <a:blip xmlns:r="http://schemas.openxmlformats.org/officeDocument/2006/relationships" r:embed="rId2"/>
        <a:stretch>
          <a:fillRect/>
        </a:stretch>
      </xdr:blipFill>
      <xdr:spPr>
        <a:xfrm>
          <a:off x="10168890" y="25400"/>
          <a:ext cx="968375" cy="263525"/>
        </a:xfrm>
        <a:prstGeom prst="rect">
          <a:avLst/>
        </a:prstGeom>
        <a:noFill/>
        <a:ln w="12700" cap="flat">
          <a:noFill/>
          <a:prstDash val="solid"/>
          <a:headEnd type="none" w="med" len="med"/>
          <a:tailEnd type="none" w="med" len="med"/>
        </a:ln>
        <a:effectLst/>
      </xdr:spPr>
    </xdr:pic>
    <xdr:clientData/>
  </xdr:twoCellAnchor>
  <xdr:twoCellAnchor>
    <xdr:from>
      <xdr:col>0</xdr:col>
      <xdr:colOff>0</xdr:colOff>
      <xdr:row>0</xdr:row>
      <xdr:rowOff>0</xdr:rowOff>
    </xdr:from>
    <xdr:to>
      <xdr:col>10</xdr:col>
      <xdr:colOff>884555</xdr:colOff>
      <xdr:row>46</xdr:row>
      <xdr:rowOff>144780</xdr:rowOff>
    </xdr:to>
    <xdr:pic macro="">
      <xdr:nvPicPr>
        <xdr:cNvPr id="6" name="Object 5" hidden="1"/>
        <xdr:cNvPicPr>
          <a:extLst>
            <a:ext uri="smNativeData">
              <pm:smNativeData xmlns:pm="smNativeData" val="SMDATA_15_01yNZxMAAAAlAAAAEQAAAIwAAAAAkAAAAEgAAACQAAAASAAAAAAAAAAAAAAAAAAAAAEAAABQAAAAAAAAAAAA4D8AAAAAAADgPwAAAAAAAOA/AAAAAAAA4D8AAAAAAADgPwAAAAAAAOA/AAAAAAAA4D8AAAAAAADgPwAAAAAAAOA/AAAAAAAA4D8CAAAAjAAAAAEAAAAAAAAA////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AAAAAjAAAABAAAAGQAAAAXAAAAFAAAAAAAAAAAAAAA/38AAP9/AAAAAAAACQAAAAQAAACAA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AAAAAAAAAAAuAAAACgAAAGQDIwMAAAAAAAAAAAUwAAC+LwAAAAAAAA=="/>
            </a:ext>
          </a:extLst>
        </xdr:cNvPicPr>
      </xdr:nvPicPr>
      <xdr:blipFill>
        <a:blip xmlns:r="http://schemas.openxmlformats.org/officeDocument/2006/relationships"/>
        <a:stretch>
          <a:fillRect/>
        </a:stretch>
      </xdr:blipFill>
      <xdr:spPr>
        <a:xfrm>
          <a:off x="0" y="0"/>
          <a:ext cx="7806055" cy="7760970"/>
        </a:xfrm>
        <a:prstGeom prst="rect">
          <a:avLst/>
        </a:prstGeom>
        <a:solidFill>
          <a:srgbClr val="FFFFFF"/>
        </a:solidFill>
        <a:ln w="9525" cap="flat">
          <a:solidFill>
            <a:srgbClr val="000000"/>
          </a:solidFill>
          <a:prstDash val="solid"/>
          <a:headEnd type="none" w="med" len="med"/>
          <a:tailEnd type="none" w="med" len="med"/>
        </a:ln>
        <a:effec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0</xdr:row>
      <xdr:rowOff>405130</xdr:rowOff>
    </xdr:from>
    <xdr:to>
      <xdr:col>4</xdr:col>
      <xdr:colOff>1268730</xdr:colOff>
      <xdr:row>3</xdr:row>
      <xdr:rowOff>36830</xdr:rowOff>
    </xdr:to>
    <xdr:pic macro="">
      <xdr:nvPicPr>
        <xdr:cNvPr id="15" name="Slika 1"/>
        <xdr:cNvPicPr>
          <a:picLocks noChangeAspect="1"/>
          <a:extLst>
            <a:ext uri="smNativeData">
              <pm:smNativeData xmlns:pm="smNativeData" val="SMDATA_15_01yNZxMAAAAlAAAAEQAAAK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AAAQ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AgAAAMoCAAADAAAABAAAADsAQAL9BgAAfgIAAKcfAAAjCQAAAQAAAA=="/>
            </a:ext>
          </a:extLst>
        </xdr:cNvPicPr>
      </xdr:nvPicPr>
      <xdr:blipFill>
        <a:blip xmlns:r="http://schemas.openxmlformats.org/officeDocument/2006/relationships" r:embed="rId1"/>
        <a:stretch>
          <a:fillRect/>
        </a:stretch>
      </xdr:blipFill>
      <xdr:spPr>
        <a:xfrm>
          <a:off x="1136015" y="405130"/>
          <a:ext cx="5145405" cy="1485265"/>
        </a:xfrm>
        <a:prstGeom prst="rect">
          <a:avLst/>
        </a:prstGeom>
        <a:noFill/>
        <a:ln w="12700" cap="flat">
          <a:noFill/>
          <a:prstDash val="solid"/>
          <a:headEnd type="none" w="med" len="med"/>
          <a:tailEnd type="none" w="med" len="med"/>
        </a:ln>
        <a:effec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9</xdr:col>
      <xdr:colOff>137160</xdr:colOff>
      <xdr:row>0</xdr:row>
      <xdr:rowOff>0</xdr:rowOff>
    </xdr:from>
    <xdr:to>
      <xdr:col>12</xdr:col>
      <xdr:colOff>15875</xdr:colOff>
      <xdr:row>0</xdr:row>
      <xdr:rowOff>0</xdr:rowOff>
    </xdr:to>
    <xdr:pic macro="">
      <xdr:nvPicPr>
        <xdr:cNvPr id="7" name="Picture 8"/>
        <xdr:cNvPicPr>
          <a:picLocks noChangeAspect="1"/>
          <a:extLst>
            <a:ext uri="smNativeData">
              <pm:smNativeData xmlns:pm="smNativeData" val="SMDATA_15_01yNZxMAAAAlAAAAEQAAAC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CVBw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CQAAAAAAHQEAAAAADAAAAAAADgBeJgAAAAAAAD8TAAAAAAAAAAAAAA=="/>
            </a:ext>
          </a:extLst>
        </xdr:cNvPicPr>
      </xdr:nvPicPr>
      <xdr:blipFill>
        <a:blip xmlns:r="http://schemas.openxmlformats.org/officeDocument/2006/relationships" r:embed="rId1"/>
        <a:stretch>
          <a:fillRect/>
        </a:stretch>
      </xdr:blipFill>
      <xdr:spPr>
        <a:xfrm>
          <a:off x="6236970" y="0"/>
          <a:ext cx="3128645" cy="0"/>
        </a:xfrm>
        <a:prstGeom prst="rect">
          <a:avLst/>
        </a:prstGeom>
        <a:noFill/>
        <a:ln w="12700" cap="flat">
          <a:noFill/>
          <a:prstDash val="solid"/>
          <a:headEnd type="none" w="med" len="med"/>
          <a:tailEnd type="none" w="med" len="med"/>
        </a:ln>
        <a:effectLst/>
      </xdr:spPr>
    </xdr:pic>
    <xdr:clientData fLocksWithSheet="0"/>
  </xdr:twoCellAnchor>
  <xdr:twoCellAnchor editAs="oneCell">
    <xdr:from>
      <xdr:col>13</xdr:col>
      <xdr:colOff>290195</xdr:colOff>
      <xdr:row>0</xdr:row>
      <xdr:rowOff>38100</xdr:rowOff>
    </xdr:from>
    <xdr:to>
      <xdr:col>13</xdr:col>
      <xdr:colOff>1235075</xdr:colOff>
      <xdr:row>1</xdr:row>
      <xdr:rowOff>135255</xdr:rowOff>
    </xdr:to>
    <xdr:pic macro="">
      <xdr:nvPicPr>
        <xdr:cNvPr id="6" name="Slika 2" descr="C:\Users\Borut\Documents\TENIS-SLO\PLAYOFF LIG 2017\TS-logo-landscape.png"/>
        <xdr:cNvPicPr>
          <a:picLocks noChangeAspect="1"/>
          <a:extLst>
            <a:ext uri="smNativeData">
              <pm:smNativeData xmlns:pm="smNativeData" val="SMDATA_15_01yNZxMAAAAlAAAAEQAAAC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CKAQ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DQAAAPEA2gABAAAADQAAAFcDoANmOwAAPAAAANAFAACYAQAAAQAAAA=="/>
            </a:ext>
          </a:extLst>
        </xdr:cNvPicPr>
      </xdr:nvPicPr>
      <xdr:blipFill>
        <a:blip xmlns:r="http://schemas.openxmlformats.org/officeDocument/2006/relationships" r:embed="rId2"/>
        <a:stretch>
          <a:fillRect/>
        </a:stretch>
      </xdr:blipFill>
      <xdr:spPr>
        <a:xfrm>
          <a:off x="9655810" y="38100"/>
          <a:ext cx="944880" cy="259080"/>
        </a:xfrm>
        <a:prstGeom prst="rect">
          <a:avLst/>
        </a:prstGeom>
        <a:noFill/>
        <a:ln w="12700" cap="flat">
          <a:noFill/>
          <a:prstDash val="solid"/>
          <a:headEnd type="none" w="med" len="med"/>
          <a:tailEnd type="none" w="med" len="med"/>
        </a:ln>
        <a:effectLst/>
      </xdr:spPr>
    </xdr:pic>
    <xdr:clientData fLocksWithSheet="0"/>
  </xdr:twoCellAnchor>
</xdr:wsDr>
</file>

<file path=xl/externalLinks/_rels/externalLink1.xml.rels><?xml version="1.0" encoding="UTF-8" standalone="yes" ?>
<Relationships xmlns="http://schemas.openxmlformats.org/package/2006/relationships"><Relationship Id="rId1" Type="http://schemas.openxmlformats.org/officeDocument/2006/relationships/externalLinkPath" Target="01_Iva\01_Sojenje\Dokumenti\sodni&#353;ki%20program_stari.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 masters 12"/>
      <sheetName val="vnos podatkov"/>
      <sheetName val="m round robin žrebna lista"/>
    </sheetNames>
    <sheetDataSet>
      <sheetData sheetId="0"/>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xml.rels><?xml version="1.0" encoding="UTF-8" standalone="yes" ?>
<Relationships xmlns="http://schemas.openxmlformats.org/package/2006/relationships"><Relationship Id="rId1" Type="http://schemas.openxmlformats.org/officeDocument/2006/relationships/hyperlink" Target="https://tenis-slovenija.clubspark.net/Slovenija/Tournaments/players/4C2CF684-A6F5-42D5-A0E3-05184A5248CB" TargetMode="External"/></Relationships>
</file>

<file path=xl/worksheets/_rels/sheet2.xml.rels><?xml version="1.0" encoding="UTF-8" standalone="yes" ?>
<Relationships xmlns="http://schemas.openxmlformats.org/package/2006/relationships"><Relationship Id="rId1" Type="http://schemas.openxmlformats.org/officeDocument/2006/relationships/drawing" Target="../drawings/drawing1.xml"/><Relationship Id="rId2" Type="http://schemas.openxmlformats.org/officeDocument/2006/relationships/comments" Target="../comments1.xml"/><Relationship Id="rId3" Type="http://schemas.openxmlformats.org/officeDocument/2006/relationships/vmlDrawing" Target="../drawings/vmlDrawing1.vml"/></Relationships>
</file>

<file path=xl/worksheets/_rels/sheet3.xml.rels><?xml version="1.0" encoding="UTF-8" standalone="yes" ?>
<Relationships xmlns="http://schemas.openxmlformats.org/package/2006/relationships"><Relationship Id="rId1" Type="http://schemas.openxmlformats.org/officeDocument/2006/relationships/drawing" Target="../drawings/drawing2.xml"/><Relationship Id="rId2" Type="http://schemas.openxmlformats.org/officeDocument/2006/relationships/comments" Target="../comments2.xml"/><Relationship Id="rId3" Type="http://schemas.openxmlformats.org/officeDocument/2006/relationships/vmlDrawing" Target="../drawings/vmlDrawing2.vml"/></Relationships>
</file>

<file path=xl/worksheets/_rels/sheet4.xml.rels><?xml version="1.0" encoding="UTF-8" standalone="yes" ?>
<Relationships xmlns="http://schemas.openxmlformats.org/package/2006/relationships"><Relationship Id="rId1" Type="http://schemas.openxmlformats.org/officeDocument/2006/relationships/drawing" Target="../drawings/drawing3.xml"/><Relationship Id="rId2" Type="http://schemas.openxmlformats.org/officeDocument/2006/relationships/comments" Target="../comments3.xml"/><Relationship Id="rId3" Type="http://schemas.openxmlformats.org/officeDocument/2006/relationships/vmlDrawing" Target="../drawings/vmlDrawing3.vml"/></Relationships>
</file>

<file path=xl/worksheets/_rels/sheet5.xml.rels><?xml version="1.0" encoding="UTF-8" standalone="yes" ?>
<Relationships xmlns="http://schemas.openxmlformats.org/package/2006/relationships"><Relationship Id="rId1" Type="http://schemas.openxmlformats.org/officeDocument/2006/relationships/drawing" Target="../drawings/drawing4.xml"/><Relationship Id="rId2" Type="http://schemas.openxmlformats.org/officeDocument/2006/relationships/comments" Target="../comments4.xml"/><Relationship Id="rId3" Type="http://schemas.openxmlformats.org/officeDocument/2006/relationships/vmlDrawing" Target="../drawings/vmlDrawing4.vml"/></Relationships>
</file>

<file path=xl/worksheets/_rels/sheet6.xml.rels><?xml version="1.0" encoding="UTF-8" standalone="yes" ?>
<Relationships xmlns="http://schemas.openxmlformats.org/package/2006/relationships"><Relationship Id="rId1" Type="http://schemas.openxmlformats.org/officeDocument/2006/relationships/drawing" Target="../drawings/drawing5.xml"/><Relationship Id="rId2" Type="http://schemas.openxmlformats.org/officeDocument/2006/relationships/comments" Target="../comments5.xml"/><Relationship Id="rId3" Type="http://schemas.openxmlformats.org/officeDocument/2006/relationships/vmlDrawing" Target="../drawings/vmlDrawing5.vml"/></Relationships>
</file>

<file path=xl/worksheets/_rels/sheet7.xml.rels><?xml version="1.0" encoding="UTF-8" standalone="yes" ?>
<Relationships xmlns="http://schemas.openxmlformats.org/package/2006/relationships"><Relationship Id="rId1" Type="http://schemas.openxmlformats.org/officeDocument/2006/relationships/drawing" Target="../drawings/drawing6.xml"/><Relationship Id="rId2" Type="http://schemas.openxmlformats.org/officeDocument/2006/relationships/comments" Target="../comments6.xml"/><Relationship Id="rId3"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I68"/>
  <sheetViews>
    <sheetView tabSelected="1" view="normal" workbookViewId="0">
      <selection activeCell="D51" sqref="D51"/>
    </sheetView>
  </sheetViews>
  <sheetFormatPr defaultRowHeight="13.45"/>
  <cols>
    <col min="1" max="1" width="3.774775" customWidth="1"/>
    <col min="2" max="2" width="27.774775" customWidth="1"/>
    <col min="3" max="3" width="12.216216" customWidth="1"/>
    <col min="4" max="4" width="4.774775" customWidth="1"/>
    <col min="5" max="5" width="27.216216" customWidth="1"/>
    <col min="6" max="6" width="14.774775" customWidth="1"/>
    <col min="8" max="8" width="14.558559" customWidth="1"/>
    <col min="9" max="9" width="19.774775" customWidth="1"/>
  </cols>
  <sheetData>
    <row r="1" spans="2:2">
      <c r="B1" s="59" t="s">
        <v>0</v>
      </c>
    </row>
    <row r="2" spans="2:2">
      <c r="B2" s="60" t="s">
        <v>1</v>
      </c>
    </row>
    <row r="3" spans="2:2">
      <c r="B3" s="61" t="s">
        <v>2</v>
      </c>
    </row>
    <row r="4" spans="2:6">
      <c r="B4" s="145" t="s">
        <v>3</v>
      </c>
      <c r="C4" s="145"/>
      <c r="D4" s="145"/>
      <c r="E4" s="145"/>
      <c r="F4" s="145"/>
    </row>
    <row r="5" spans="2:6">
      <c r="B5" s="146" t="s">
        <v>4</v>
      </c>
      <c r="C5" s="147"/>
      <c r="E5" s="146" t="s">
        <v>5</v>
      </c>
      <c r="F5" s="147"/>
    </row>
    <row r="6" spans="2:6">
      <c r="B6" s="62" t="s">
        <v>6</v>
      </c>
      <c r="C6" s="148"/>
      <c r="E6" s="62" t="s">
        <v>7</v>
      </c>
      <c r="F6" s="148"/>
    </row>
    <row r="7" spans="1:7">
      <c r="A7" t="n">
        <v>1</v>
      </c>
      <c r="B7" s="293" t="s">
        <v>8</v>
      </c>
      <c r="C7" s="64"/>
      <c r="D7" s="65" t="n">
        <v>1</v>
      </c>
      <c r="E7" s="293" t="s">
        <v>9</v>
      </c>
      <c r="F7" s="66"/>
      <c r="G7" s="67"/>
    </row>
    <row r="8" spans="1:7">
      <c r="A8" t="n">
        <v>2</v>
      </c>
      <c r="B8" s="293" t="s">
        <v>10</v>
      </c>
      <c r="C8" s="64"/>
      <c r="D8" s="65" t="n">
        <v>2</v>
      </c>
      <c r="E8" s="293" t="s">
        <v>11</v>
      </c>
      <c r="F8" s="66"/>
      <c r="G8" s="67"/>
    </row>
    <row r="9" spans="1:7">
      <c r="A9" t="n">
        <v>3</v>
      </c>
      <c r="B9" s="293" t="s">
        <v>12</v>
      </c>
      <c r="C9" s="63"/>
      <c r="D9" s="65" t="n">
        <v>3</v>
      </c>
      <c r="E9" s="293" t="s">
        <v>13</v>
      </c>
      <c r="F9" s="66"/>
      <c r="G9" s="67"/>
    </row>
    <row r="10" spans="1:7">
      <c r="A10" t="n">
        <v>4</v>
      </c>
      <c r="B10" s="293" t="s">
        <v>14</v>
      </c>
      <c r="C10" s="63"/>
      <c r="D10" s="65" t="n">
        <v>4</v>
      </c>
      <c r="E10" s="293" t="s">
        <v>15</v>
      </c>
      <c r="F10" s="66"/>
      <c r="G10" s="67"/>
    </row>
    <row r="11" spans="1:7">
      <c r="A11" t="n">
        <v>5</v>
      </c>
      <c r="B11" s="63" t="s">
        <v>16</v>
      </c>
      <c r="C11" s="63"/>
      <c r="D11" s="65" t="n">
        <v>5</v>
      </c>
      <c r="E11" s="293" t="s">
        <v>17</v>
      </c>
      <c r="F11" s="66"/>
      <c r="G11" s="67"/>
    </row>
    <row r="12" spans="1:7">
      <c r="A12" t="n">
        <v>6</v>
      </c>
      <c r="B12" s="63" t="s">
        <v>18</v>
      </c>
      <c r="C12" s="63"/>
      <c r="D12" s="65" t="n">
        <v>6</v>
      </c>
      <c r="E12" s="293" t="s">
        <v>19</v>
      </c>
      <c r="F12" s="66"/>
      <c r="G12" s="67"/>
    </row>
    <row r="13" spans="1:7">
      <c r="A13" t="n">
        <v>7</v>
      </c>
      <c r="B13" s="63" t="s">
        <v>20</v>
      </c>
      <c r="C13" s="63"/>
      <c r="D13" s="65" t="n">
        <v>7</v>
      </c>
      <c r="E13" s="293" t="s">
        <v>21</v>
      </c>
      <c r="F13" s="66"/>
      <c r="G13" s="67"/>
    </row>
    <row r="14" spans="1:7">
      <c r="A14" t="n">
        <v>8</v>
      </c>
      <c r="B14" s="63" t="s">
        <v>19</v>
      </c>
      <c r="C14" s="63"/>
      <c r="D14" s="65" t="n">
        <v>8</v>
      </c>
      <c r="E14" s="63" t="s">
        <v>22</v>
      </c>
      <c r="F14" s="66"/>
      <c r="G14" s="67"/>
    </row>
    <row r="15" spans="1:7">
      <c r="A15" t="n">
        <v>9</v>
      </c>
      <c r="B15" s="63" t="s">
        <v>23</v>
      </c>
      <c r="C15" s="63"/>
      <c r="D15" s="65" t="n">
        <v>9</v>
      </c>
      <c r="E15" s="63" t="s">
        <v>24</v>
      </c>
      <c r="F15" s="66"/>
      <c r="G15" s="67"/>
    </row>
    <row r="16" spans="1:7">
      <c r="A16" t="n">
        <v>10</v>
      </c>
      <c r="B16" s="63" t="s">
        <v>25</v>
      </c>
      <c r="C16" s="63"/>
      <c r="D16" s="65" t="n">
        <v>10</v>
      </c>
      <c r="E16" s="63" t="s">
        <v>26</v>
      </c>
      <c r="F16" s="66"/>
      <c r="G16" s="67"/>
    </row>
    <row r="17" spans="1:7">
      <c r="A17"/>
      <c r="B17" s="63"/>
      <c r="C17" s="63"/>
      <c r="D17" s="65" t="n">
        <v>11</v>
      </c>
      <c r="E17" s="63" t="s">
        <v>27</v>
      </c>
      <c r="F17" s="66"/>
      <c r="G17" s="67"/>
    </row>
    <row r="18" spans="1:7">
      <c r="A18"/>
      <c r="B18" s="63"/>
      <c r="C18" s="63"/>
      <c r="D18" s="65" t="n">
        <v>12</v>
      </c>
      <c r="E18" s="63" t="s">
        <v>28</v>
      </c>
      <c r="F18" s="66"/>
      <c r="G18" s="67"/>
    </row>
    <row r="19" spans="1:7">
      <c r="A19"/>
      <c r="B19" s="63"/>
      <c r="C19" s="63"/>
      <c r="D19" t="n">
        <v>13</v>
      </c>
      <c r="E19" s="63" t="s">
        <v>29</v>
      </c>
      <c r="F19" s="66"/>
      <c r="G19" s="67"/>
    </row>
    <row r="20" spans="2:9">
      <c r="B20" s="63"/>
      <c r="C20" s="63"/>
      <c r="D20" t="n">
        <v>14</v>
      </c>
      <c r="E20" s="63" t="s">
        <v>30</v>
      </c>
      <c r="F20" s="66"/>
      <c r="G20" s="67"/>
      <c r="I20"/>
    </row>
    <row r="21" spans="2:7">
      <c r="B21" s="63"/>
      <c r="C21" s="63"/>
      <c r="D21" s="65"/>
      <c r="E21" s="63"/>
      <c r="F21" s="66"/>
      <c r="G21" s="67"/>
    </row>
    <row r="22" spans="2:7">
      <c r="B22" s="63"/>
      <c r="C22" s="63"/>
      <c r="D22" s="65"/>
      <c r="E22" s="63"/>
      <c r="F22" s="64"/>
      <c r="G22" s="67"/>
    </row>
    <row r="23" spans="2:7">
      <c r="B23" s="146" t="s">
        <v>31</v>
      </c>
      <c r="C23" s="147"/>
      <c r="D23" s="65"/>
      <c r="E23" s="146" t="s">
        <v>32</v>
      </c>
      <c r="F23" s="147"/>
      <c r="G23" s="67"/>
    </row>
    <row r="24" spans="2:7">
      <c r="B24" s="62" t="s">
        <v>33</v>
      </c>
      <c r="C24" s="68"/>
      <c r="D24" s="65"/>
      <c r="E24" s="69" t="s">
        <v>34</v>
      </c>
      <c r="F24" s="66"/>
      <c r="G24" s="67"/>
    </row>
    <row r="25" spans="1:7">
      <c r="A25" t="n">
        <v>1</v>
      </c>
      <c r="B25" s="63" t="s">
        <v>35</v>
      </c>
      <c r="C25" s="66"/>
      <c r="D25" t="n">
        <v>1</v>
      </c>
      <c r="E25" s="63" t="s">
        <v>36</v>
      </c>
      <c r="F25" s="66"/>
      <c r="G25" s="67"/>
    </row>
    <row r="26" spans="1:7">
      <c r="A26" t="n">
        <v>2</v>
      </c>
      <c r="B26" s="63" t="s">
        <v>37</v>
      </c>
      <c r="C26" s="66"/>
      <c r="D26" t="n">
        <v>2</v>
      </c>
      <c r="E26" s="63" t="s">
        <v>38</v>
      </c>
      <c r="F26" s="66"/>
      <c r="G26" s="67"/>
    </row>
    <row r="27" spans="1:7">
      <c r="A27" t="n">
        <v>3</v>
      </c>
      <c r="B27" s="63" t="s">
        <v>39</v>
      </c>
      <c r="C27" s="66"/>
      <c r="D27" t="n">
        <v>3</v>
      </c>
      <c r="E27" s="70" t="s">
        <v>40</v>
      </c>
      <c r="F27" s="66"/>
      <c r="G27" s="67"/>
    </row>
    <row r="28" spans="1:7">
      <c r="A28" t="n">
        <v>4</v>
      </c>
      <c r="B28" s="63" t="s">
        <v>41</v>
      </c>
      <c r="C28" s="66"/>
      <c r="D28" t="n">
        <v>4</v>
      </c>
      <c r="E28" s="70" t="s">
        <v>42</v>
      </c>
      <c r="F28" s="66"/>
      <c r="G28" s="67"/>
    </row>
    <row r="29" spans="1:7">
      <c r="A29" t="n">
        <v>5</v>
      </c>
      <c r="B29" s="63" t="s">
        <v>43</v>
      </c>
      <c r="C29" s="66"/>
      <c r="D29" t="n">
        <v>5</v>
      </c>
      <c r="E29" s="70" t="s">
        <v>44</v>
      </c>
      <c r="F29" s="66"/>
      <c r="G29" s="67"/>
    </row>
    <row r="30" spans="1:7">
      <c r="A30" t="n">
        <v>6</v>
      </c>
      <c r="B30" s="63" t="s">
        <v>45</v>
      </c>
      <c r="C30" s="66"/>
      <c r="D30" t="n">
        <v>6</v>
      </c>
      <c r="E30" s="70" t="s">
        <v>46</v>
      </c>
      <c r="F30" s="66"/>
      <c r="G30" s="67"/>
    </row>
    <row r="31" spans="1:7">
      <c r="A31" t="n">
        <v>7</v>
      </c>
      <c r="B31" s="63" t="s">
        <v>47</v>
      </c>
      <c r="C31" s="66"/>
      <c r="D31" t="n">
        <v>7</v>
      </c>
      <c r="E31" s="70" t="s">
        <v>48</v>
      </c>
      <c r="F31" s="66"/>
      <c r="G31" s="67"/>
    </row>
    <row r="32" spans="1:7">
      <c r="A32" t="n">
        <v>8</v>
      </c>
      <c r="B32" s="63" t="s">
        <v>36</v>
      </c>
      <c r="C32" s="71"/>
      <c r="D32" t="n">
        <v>8</v>
      </c>
      <c r="E32" s="70" t="s">
        <v>49</v>
      </c>
      <c r="F32" s="66"/>
      <c r="G32" s="67"/>
    </row>
    <row r="33" spans="1:9">
      <c r="A33"/>
      <c r="B33" s="63"/>
      <c r="C33" s="71"/>
      <c r="D33" s="65" t="n">
        <v>9</v>
      </c>
      <c r="E33" s="70" t="s">
        <v>50</v>
      </c>
      <c r="F33" s="66"/>
      <c r="G33" s="67"/>
      <c r="H33" s="5"/>
      <c r="I33" s="72"/>
    </row>
    <row r="34" spans="1:9">
      <c r="A34"/>
      <c r="B34" s="63"/>
      <c r="C34" s="71"/>
      <c r="D34" s="65" t="n">
        <v>10</v>
      </c>
      <c r="E34" s="70" t="s">
        <v>51</v>
      </c>
      <c r="F34" s="66"/>
      <c r="G34" s="67"/>
      <c r="H34" s="5"/>
      <c r="I34" s="72"/>
    </row>
    <row r="35" spans="1:9">
      <c r="A35"/>
      <c r="B35" s="63"/>
      <c r="C35" s="71"/>
      <c r="D35" s="65" t="n">
        <v>11</v>
      </c>
      <c r="E35" s="70" t="s">
        <v>52</v>
      </c>
      <c r="F35" s="66"/>
      <c r="G35" s="67"/>
      <c r="H35" s="5"/>
      <c r="I35" s="72"/>
    </row>
    <row r="36" spans="1:9">
      <c r="A36"/>
      <c r="B36" s="63"/>
      <c r="C36" s="71"/>
      <c r="D36" s="65" t="n">
        <v>12</v>
      </c>
      <c r="E36" s="70" t="s">
        <v>53</v>
      </c>
      <c r="F36" s="66"/>
      <c r="G36" s="67"/>
      <c r="H36" s="5"/>
      <c r="I36" s="72"/>
    </row>
    <row r="37" spans="1:9">
      <c r="A37"/>
      <c r="B37" s="63"/>
      <c r="C37" s="71"/>
      <c r="D37" s="65" t="n">
        <v>13</v>
      </c>
      <c r="E37" s="70" t="s">
        <v>54</v>
      </c>
      <c r="F37" s="66"/>
      <c r="G37" s="67"/>
      <c r="H37" s="5"/>
      <c r="I37" s="72"/>
    </row>
    <row r="38" spans="1:9">
      <c r="A38"/>
      <c r="B38" s="63"/>
      <c r="C38" s="71"/>
      <c r="D38" s="65" t="n">
        <v>14</v>
      </c>
      <c r="E38" s="70" t="s">
        <v>55</v>
      </c>
      <c r="F38" s="66"/>
      <c r="G38" s="67"/>
      <c r="H38" s="5"/>
      <c r="I38" s="72"/>
    </row>
    <row r="39" spans="1:7">
      <c r="A39"/>
      <c r="B39" s="63"/>
      <c r="C39" s="71"/>
      <c r="D39" s="65"/>
      <c r="E39" s="70"/>
      <c r="F39" s="66"/>
      <c r="G39" s="67"/>
    </row>
    <row r="40" spans="2:7">
      <c r="B40" s="63"/>
      <c r="C40" s="71"/>
      <c r="D40" s="65"/>
      <c r="E40" s="70"/>
      <c r="F40" s="66"/>
      <c r="G40" s="67"/>
    </row>
    <row r="41" spans="2:6">
      <c r="B41" s="146" t="s">
        <v>56</v>
      </c>
      <c r="C41" s="147"/>
      <c r="D41" s="65"/>
      <c r="E41" s="146" t="s">
        <v>57</v>
      </c>
      <c r="F41" s="147"/>
    </row>
    <row r="42" spans="2:7">
      <c r="B42" s="69" t="s">
        <v>58</v>
      </c>
      <c r="C42" s="71"/>
      <c r="D42" s="65"/>
      <c r="E42" s="69" t="s">
        <v>59</v>
      </c>
      <c r="F42" s="66"/>
      <c r="G42" s="67"/>
    </row>
    <row r="43" spans="1:7">
      <c r="A43" t="n">
        <v>1</v>
      </c>
      <c r="B43" s="70" t="s">
        <v>60</v>
      </c>
      <c r="C43" s="71"/>
      <c r="D43" s="65" t="n">
        <v>1</v>
      </c>
      <c r="E43" s="70" t="s">
        <v>61</v>
      </c>
      <c r="F43" s="66"/>
      <c r="G43" s="67"/>
    </row>
    <row r="44" spans="1:6">
      <c r="A44" t="n">
        <v>2</v>
      </c>
      <c r="B44" s="70" t="s">
        <v>62</v>
      </c>
      <c r="C44" s="71"/>
      <c r="D44" s="65" t="n">
        <v>2</v>
      </c>
      <c r="E44" s="70" t="s">
        <v>63</v>
      </c>
      <c r="F44" s="66"/>
    </row>
    <row r="45" spans="1:6">
      <c r="A45" t="n">
        <v>3</v>
      </c>
      <c r="B45" s="63" t="s">
        <v>64</v>
      </c>
      <c r="C45" s="66"/>
      <c r="D45" s="65" t="n">
        <v>3</v>
      </c>
      <c r="E45" s="70" t="s">
        <v>65</v>
      </c>
      <c r="F45" s="66"/>
    </row>
    <row r="46" spans="1:7">
      <c r="A46" t="n">
        <v>4</v>
      </c>
      <c r="B46" s="63" t="s">
        <v>66</v>
      </c>
      <c r="C46" s="66"/>
      <c r="D46" s="65" t="n">
        <v>4</v>
      </c>
      <c r="E46" s="70" t="s">
        <v>67</v>
      </c>
      <c r="F46" s="66"/>
      <c r="G46" s="67"/>
    </row>
    <row r="47" spans="1:7" ht="15" customHeight="1">
      <c r="A47" t="n">
        <v>5</v>
      </c>
      <c r="B47" s="63" t="s">
        <v>68</v>
      </c>
      <c r="C47" s="71"/>
      <c r="D47" s="65" t="n">
        <v>5</v>
      </c>
      <c r="E47" s="294" t="s">
        <v>69</v>
      </c>
      <c r="F47" s="66"/>
      <c r="G47" s="67"/>
    </row>
    <row r="48" spans="2:7" ht="14.55" customHeight="1">
      <c r="B48" s="63"/>
      <c r="C48" s="71"/>
      <c r="D48" s="65" t="n">
        <v>6</v>
      </c>
      <c r="E48" s="294" t="s">
        <v>70</v>
      </c>
      <c r="F48" s="66"/>
      <c r="G48" s="67"/>
    </row>
    <row r="49" spans="2:7" ht="14.55" customHeight="1">
      <c r="B49" s="149"/>
      <c r="C49" s="150"/>
      <c r="D49" s="150"/>
      <c r="E49" s="150"/>
      <c r="F49" s="151"/>
      <c r="G49" s="67"/>
    </row>
    <row r="50" spans="2:7" ht="14.55" customHeight="1">
      <c r="B50" s="152"/>
      <c r="C50" s="152"/>
      <c r="D50" s="152"/>
      <c r="E50" s="152"/>
      <c r="F50" s="152"/>
      <c r="G50" s="67"/>
    </row>
    <row r="51" spans="2:7">
      <c r="B51" s="74"/>
      <c r="C51" s="71"/>
      <c r="D51" s="75"/>
      <c r="E51" s="76"/>
      <c r="F51" s="77"/>
      <c r="G51" s="67"/>
    </row>
    <row r="52" spans="2:7">
      <c r="B52" s="63"/>
      <c r="C52" s="71"/>
      <c r="D52" s="65"/>
      <c r="E52" s="73"/>
      <c r="F52" s="66"/>
      <c r="G52" s="67"/>
    </row>
    <row r="53" spans="2:7">
      <c r="B53" s="63"/>
      <c r="C53" s="71"/>
      <c r="D53" s="65"/>
      <c r="E53" s="73"/>
      <c r="F53" s="66"/>
      <c r="G53" s="67"/>
    </row>
    <row r="54" spans="2:7">
      <c r="B54" s="63"/>
      <c r="C54" s="71"/>
      <c r="D54" s="65"/>
      <c r="E54" s="73"/>
      <c r="F54" s="66"/>
      <c r="G54" s="67"/>
    </row>
    <row r="55" spans="2:6">
      <c r="B55" s="73"/>
      <c r="C55" s="66"/>
      <c r="D55" s="78"/>
      <c r="E55" s="64"/>
      <c r="F55" s="64"/>
    </row>
    <row r="56" spans="2:6">
      <c r="B56" s="73"/>
      <c r="C56" s="66"/>
      <c r="D56" s="79"/>
      <c r="E56" s="73"/>
      <c r="F56" s="66"/>
    </row>
    <row r="57" spans="2:6">
      <c r="B57" s="73"/>
      <c r="C57" s="66"/>
      <c r="D57" s="79"/>
      <c r="E57" s="73"/>
      <c r="F57" s="73"/>
    </row>
    <row r="58" spans="2:6">
      <c r="B58" s="73"/>
      <c r="C58" s="66"/>
      <c r="D58" s="79"/>
      <c r="E58" s="73"/>
      <c r="F58" s="66"/>
    </row>
    <row r="59" spans="2:6">
      <c r="B59" s="73"/>
      <c r="C59" s="66"/>
      <c r="D59" s="79"/>
      <c r="E59" s="73"/>
      <c r="F59" s="66"/>
    </row>
    <row r="60" spans="2:6">
      <c r="B60" s="73"/>
      <c r="C60" s="66"/>
      <c r="D60" s="79"/>
      <c r="E60" s="80"/>
      <c r="F60" s="81"/>
    </row>
    <row r="61" spans="2:6">
      <c r="B61" s="73"/>
      <c r="C61" s="66"/>
      <c r="D61" s="79"/>
      <c r="E61" s="80"/>
      <c r="F61" s="80"/>
    </row>
    <row r="62" spans="2:6">
      <c r="B62" s="73"/>
      <c r="C62" s="66"/>
      <c r="D62" s="82"/>
      <c r="E62" s="64"/>
      <c r="F62" s="64"/>
    </row>
    <row r="63" spans="2:6">
      <c r="B63" s="73"/>
      <c r="C63" s="66"/>
      <c r="D63" s="82"/>
      <c r="E63" s="64"/>
      <c r="F63" s="64"/>
    </row>
    <row r="64" spans="2:6">
      <c r="B64" s="73"/>
      <c r="C64" s="66"/>
      <c r="D64" s="82"/>
      <c r="E64" s="64"/>
      <c r="F64" s="64"/>
    </row>
    <row r="65" spans="2:6">
      <c r="B65" s="73"/>
      <c r="C65" s="66"/>
      <c r="D65" s="82"/>
      <c r="E65" s="64"/>
      <c r="F65" s="64"/>
    </row>
    <row r="66" spans="2:6">
      <c r="B66" s="73"/>
      <c r="C66" s="66"/>
      <c r="D66" s="82"/>
      <c r="E66" s="64"/>
      <c r="F66" s="64"/>
    </row>
    <row r="67" spans="2:6">
      <c r="B67" s="73"/>
      <c r="C67" s="66"/>
      <c r="D67" s="82"/>
      <c r="E67" s="64"/>
      <c r="F67" s="64"/>
    </row>
    <row r="68" spans="2:6">
      <c r="B68" s="64"/>
      <c r="C68" s="64"/>
      <c r="D68" s="82"/>
      <c r="E68" s="64"/>
      <c r="F68" s="64"/>
    </row>
  </sheetData>
  <mergeCells count="11">
    <mergeCell ref="B4:F4"/>
    <mergeCell ref="B5:C5"/>
    <mergeCell ref="E5:F5"/>
    <mergeCell ref="B6:C6"/>
    <mergeCell ref="E6:F6"/>
    <mergeCell ref="B23:C23"/>
    <mergeCell ref="E23:F23"/>
    <mergeCell ref="B41:C41"/>
    <mergeCell ref="E41:F41"/>
    <mergeCell ref="B49:F49"/>
    <mergeCell ref="B50:F50"/>
  </mergeCells>
  <hyperlinks>
    <hyperlink ref="B7" r:id="rId1"/>
    <hyperlink ref="E7" r:id="rId1"/>
    <hyperlink ref="B8" r:id="rId1"/>
    <hyperlink ref="E8" r:id="rId1"/>
    <hyperlink ref="B9" r:id="rId1"/>
    <hyperlink ref="E9" r:id="rId1"/>
    <hyperlink ref="B10" r:id="rId1"/>
    <hyperlink ref="E10" r:id="rId1"/>
    <hyperlink ref="E11" r:id="rId1"/>
    <hyperlink ref="E12" r:id="rId1"/>
    <hyperlink ref="E13" r:id="rId1"/>
  </hyperlinks>
  <printOptions>
    <extLst>
      <ext uri="smNativeData">
        <pm:pageFlags xmlns:pm="smNativeData" id="1737317587" printRowHead="0" printColHead="0" printHeadLine="0" printFootLine="0" autoHeightHeader="0" autoHeightFooter="0" fitToPageBoth="0"/>
      </ext>
    </extLst>
  </printOptions>
  <pageMargins left="0.750000" right="0.750000" top="1.000000" bottom="1.000000" header="0.000000" footer="0.000000"/>
  <pageSetup paperSize="9" scale="97" fitToWidth="0" fitToHeight="1"/>
  <headerFooter>
    <extLst>
      <ext uri="smNativeData">
        <pm:header xmlns:pm="smNativeData" id="1737317587" l="56" r="56" t="56" b="56" borderId="0" fillId="0" vertical="0"/>
        <pm:footer xmlns:pm="smNativeData" id="1737317587" l="56" r="56" t="56" b="56" borderId="0" fillId="0" vertical="2"/>
        <pm:paperBin xmlns:pm="smNativeData" id="1737317587" Id="0" type="0" value="0"/>
        <pm:paperBin xmlns:pm="smNativeData" id="1737317587" Id="1" type="0" value="0"/>
      </ext>
    </extLst>
  </headerFooter>
  <rowBreaks count="1" manualBreakCount="1">
    <brk id="50" man="1"/>
  </rowBreaks>
  <extLst>
    <ext uri="smNativeData">
      <pm:sheetPrefs xmlns:pm="smNativeData" day="1737317587" outlineProtect="1" showHorizontalRuler="1" showVerticalRuler="1"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IU210"/>
  <sheetViews>
    <sheetView showGridLines="0" showZeros="0" view="normal" topLeftCell="B16" zoomScale="65" workbookViewId="0">
      <selection activeCell="F30" sqref="F30"/>
    </sheetView>
  </sheetViews>
  <sheetFormatPr baseColWidth="14" defaultColWidth="15.441441" defaultRowHeight="20.40"/>
  <cols>
    <col min="1" max="1" width="10.558559" customWidth="1" style="55"/>
    <col min="2" max="2" width="5.558559" customWidth="1" style="55"/>
    <col min="3" max="3" width="19.000000" customWidth="1" style="55"/>
    <col min="4" max="4" width="31.333333" customWidth="1" style="55"/>
    <col min="5" max="5" width="23.441441" customWidth="1" style="55"/>
    <col min="6" max="6" width="15.216216" customWidth="1" style="55"/>
    <col min="7" max="9" width="18.666667" customWidth="1" style="55"/>
    <col min="10" max="10" width="17.000000" customWidth="1" style="55"/>
    <col min="11" max="11" width="18.666667" customWidth="1" style="55"/>
    <col min="12" max="12" width="19.000000" customWidth="1" style="55"/>
    <col min="13" max="13" width="4.216216" customWidth="1" style="56"/>
    <col min="14" max="14" width="14.666667" customWidth="1" style="1"/>
    <col min="15" max="15" width="11.216216" hidden="1" customWidth="1" style="57">
      <extLst>
        <ext uri="smNativeData">
          <pm:columnDef xmlns:pm="smNativeData" id="1737317587" min="15" max="15" hidden="1" collapsedDB="0" collapsedOL="0"/>
        </ext>
      </extLst>
    </col>
    <col min="16" max="16" width="25.000000" hidden="1" customWidth="1" style="57">
      <extLst>
        <ext uri="smNativeData">
          <pm:columnDef xmlns:pm="smNativeData" id="1737317587" min="16" max="16" hidden="1" collapsedDB="0" collapsedOL="0"/>
        </ext>
      </extLst>
    </col>
    <col min="17" max="17" width="19.000000" hidden="1" customWidth="1" style="57">
      <extLst>
        <ext uri="smNativeData">
          <pm:columnDef xmlns:pm="smNativeData" id="1737317587" min="17" max="17" hidden="1" collapsedDB="0" collapsedOL="0"/>
        </ext>
      </extLst>
    </col>
    <col min="18" max="24" width="14.666667" hidden="1" customWidth="1" style="57">
      <extLst>
        <ext uri="smNativeData">
          <pm:columnDef xmlns:pm="smNativeData" id="1737317587" min="18" max="24" hidden="1" collapsedDB="0" collapsedOL="0"/>
        </ext>
      </extLst>
    </col>
    <col min="25" max="25" width="24.666667" hidden="1" customWidth="1" style="57">
      <extLst>
        <ext uri="smNativeData">
          <pm:columnDef xmlns:pm="smNativeData" id="1737317587" min="25" max="25" hidden="1" collapsedDB="0" collapsedOL="0"/>
        </ext>
      </extLst>
    </col>
    <col min="26" max="26" width="20.666667" hidden="1" customWidth="1" style="57">
      <extLst>
        <ext uri="smNativeData">
          <pm:columnDef xmlns:pm="smNativeData" id="1737317587" min="26" max="26" hidden="1" collapsedDB="0" collapsedOL="0"/>
        </ext>
      </extLst>
    </col>
    <col min="27" max="32" width="15.441441" hidden="1" style="57">
      <extLst>
        <ext uri="smNativeData">
          <pm:columnDef xmlns:pm="smNativeData" id="1737317587" min="27" max="32" hidden="1" collapsedDB="0" collapsedOL="0"/>
        </ext>
      </extLst>
    </col>
    <col min="33" max="204" width="15.441441" style="1"/>
    <col min="205" max="205" width="3.216216" customWidth="1" style="1"/>
    <col min="206" max="256" width="15.441441" style="1"/>
    <col min="257" max="257" width="10.558559" customWidth="1" style="1"/>
    <col min="258" max="258" width="5.558559" customWidth="1" style="1"/>
    <col min="259" max="259" width="19.000000" customWidth="1" style="1"/>
    <col min="260" max="260" width="46.882883" customWidth="1" style="1"/>
    <col min="261" max="261" width="32.000000" customWidth="1" style="1"/>
    <col min="262" max="262" width="19.441441" customWidth="1" style="1"/>
    <col min="263" max="267" width="18.666667" customWidth="1" style="1"/>
    <col min="268" max="268" width="19.000000" customWidth="1" style="1"/>
    <col min="269" max="269" width="4.216216" customWidth="1" style="1"/>
    <col min="270" max="270" width="14.666667" customWidth="1" style="1"/>
    <col min="271" max="288" width="15.441441" hidden="1" style="1">
      <extLst>
        <ext uri="smNativeData">
          <pm:columnDef xmlns:pm="smNativeData" id="1737317587" min="271" max="288" hidden="1" collapsedDB="0" collapsedOL="0"/>
        </ext>
      </extLst>
    </col>
    <col min="289" max="460" width="15.441441" style="1"/>
    <col min="461" max="461" width="3.216216" customWidth="1" style="1"/>
    <col min="462" max="512" width="15.441441" style="1"/>
    <col min="513" max="513" width="10.558559" customWidth="1" style="1"/>
    <col min="514" max="514" width="5.558559" customWidth="1" style="1"/>
    <col min="515" max="515" width="19.000000" customWidth="1" style="1"/>
    <col min="516" max="516" width="46.882883" customWidth="1" style="1"/>
    <col min="517" max="517" width="32.000000" customWidth="1" style="1"/>
    <col min="518" max="518" width="19.441441" customWidth="1" style="1"/>
    <col min="519" max="523" width="18.666667" customWidth="1" style="1"/>
    <col min="524" max="524" width="19.000000" customWidth="1" style="1"/>
    <col min="525" max="525" width="4.216216" customWidth="1" style="1"/>
    <col min="526" max="526" width="14.666667" customWidth="1" style="1"/>
    <col min="527" max="544" width="15.441441" hidden="1" style="1">
      <extLst>
        <ext uri="smNativeData">
          <pm:columnDef xmlns:pm="smNativeData" id="1737317587" min="527" max="544" hidden="1" collapsedDB="0" collapsedOL="0"/>
        </ext>
      </extLst>
    </col>
    <col min="545" max="716" width="15.441441" style="1"/>
    <col min="717" max="717" width="3.216216" customWidth="1" style="1"/>
    <col min="718" max="768" width="15.441441" style="1"/>
    <col min="769" max="769" width="10.558559" customWidth="1" style="1"/>
    <col min="770" max="770" width="5.558559" customWidth="1" style="1"/>
    <col min="771" max="771" width="19.000000" customWidth="1" style="1"/>
    <col min="772" max="772" width="46.882883" customWidth="1" style="1"/>
    <col min="773" max="773" width="32.000000" customWidth="1" style="1"/>
    <col min="774" max="774" width="19.441441" customWidth="1" style="1"/>
    <col min="775" max="779" width="18.666667" customWidth="1" style="1"/>
    <col min="780" max="780" width="19.000000" customWidth="1" style="1"/>
    <col min="781" max="781" width="4.216216" customWidth="1" style="1"/>
    <col min="782" max="782" width="14.666667" customWidth="1" style="1"/>
    <col min="783" max="800" width="15.441441" hidden="1" style="1">
      <extLst>
        <ext uri="smNativeData">
          <pm:columnDef xmlns:pm="smNativeData" id="1737317587" min="783" max="800" hidden="1" collapsedDB="0" collapsedOL="0"/>
        </ext>
      </extLst>
    </col>
    <col min="801" max="972" width="15.441441" style="1"/>
    <col min="973" max="973" width="3.216216" customWidth="1" style="1"/>
    <col min="974" max="1024" width="15.441441" style="1"/>
    <col min="1025" max="1025" width="10.558559" customWidth="1" style="1"/>
    <col min="1026" max="1026" width="5.558559" customWidth="1" style="1"/>
    <col min="1027" max="1027" width="19.000000" customWidth="1" style="1"/>
    <col min="1028" max="1028" width="46.882883" customWidth="1" style="1"/>
    <col min="1029" max="1029" width="32.000000" customWidth="1" style="1"/>
    <col min="1030" max="1030" width="19.441441" customWidth="1" style="1"/>
    <col min="1031" max="1035" width="18.666667" customWidth="1" style="1"/>
    <col min="1036" max="1036" width="19.000000" customWidth="1" style="1"/>
    <col min="1037" max="1037" width="4.216216" customWidth="1" style="1"/>
    <col min="1038" max="1038" width="14.666667" customWidth="1" style="1"/>
    <col min="1039" max="1056" width="15.441441" hidden="1" style="1">
      <extLst>
        <ext uri="smNativeData">
          <pm:columnDef xmlns:pm="smNativeData" id="1737317587" min="1039" max="1056" hidden="1" collapsedDB="0" collapsedOL="0"/>
        </ext>
      </extLst>
    </col>
    <col min="1057" max="1228" width="15.441441" style="1"/>
    <col min="1229" max="1229" width="3.216216" customWidth="1" style="1"/>
    <col min="1230" max="1280" width="15.441441" style="1"/>
    <col min="1281" max="1281" width="10.558559" customWidth="1" style="1"/>
    <col min="1282" max="1282" width="5.558559" customWidth="1" style="1"/>
    <col min="1283" max="1283" width="19.000000" customWidth="1" style="1"/>
    <col min="1284" max="1284" width="46.882883" customWidth="1" style="1"/>
    <col min="1285" max="1285" width="32.000000" customWidth="1" style="1"/>
    <col min="1286" max="1286" width="19.441441" customWidth="1" style="1"/>
    <col min="1287" max="1291" width="18.666667" customWidth="1" style="1"/>
    <col min="1292" max="1292" width="19.000000" customWidth="1" style="1"/>
    <col min="1293" max="1293" width="4.216216" customWidth="1" style="1"/>
    <col min="1294" max="1294" width="14.666667" customWidth="1" style="1"/>
    <col min="1295" max="1312" width="15.441441" hidden="1" style="1">
      <extLst>
        <ext uri="smNativeData">
          <pm:columnDef xmlns:pm="smNativeData" id="1737317587" min="1295" max="1312" hidden="1" collapsedDB="0" collapsedOL="0"/>
        </ext>
      </extLst>
    </col>
    <col min="1313" max="1484" width="15.441441" style="1"/>
    <col min="1485" max="1485" width="3.216216" customWidth="1" style="1"/>
    <col min="1486" max="1536" width="15.441441" style="1"/>
    <col min="1537" max="1537" width="10.558559" customWidth="1" style="1"/>
    <col min="1538" max="1538" width="5.558559" customWidth="1" style="1"/>
    <col min="1539" max="1539" width="19.000000" customWidth="1" style="1"/>
    <col min="1540" max="1540" width="46.882883" customWidth="1" style="1"/>
    <col min="1541" max="1541" width="32.000000" customWidth="1" style="1"/>
    <col min="1542" max="1542" width="19.441441" customWidth="1" style="1"/>
    <col min="1543" max="1547" width="18.666667" customWidth="1" style="1"/>
    <col min="1548" max="1548" width="19.000000" customWidth="1" style="1"/>
    <col min="1549" max="1549" width="4.216216" customWidth="1" style="1"/>
    <col min="1550" max="1550" width="14.666667" customWidth="1" style="1"/>
    <col min="1551" max="1568" width="15.441441" hidden="1" style="1">
      <extLst>
        <ext uri="smNativeData">
          <pm:columnDef xmlns:pm="smNativeData" id="1737317587" min="1551" max="1568" hidden="1" collapsedDB="0" collapsedOL="0"/>
        </ext>
      </extLst>
    </col>
    <col min="1569" max="1740" width="15.441441" style="1"/>
    <col min="1741" max="1741" width="3.216216" customWidth="1" style="1"/>
    <col min="1742" max="1792" width="15.441441" style="1"/>
    <col min="1793" max="1793" width="10.558559" customWidth="1" style="1"/>
    <col min="1794" max="1794" width="5.558559" customWidth="1" style="1"/>
    <col min="1795" max="1795" width="19.000000" customWidth="1" style="1"/>
    <col min="1796" max="1796" width="46.882883" customWidth="1" style="1"/>
    <col min="1797" max="1797" width="32.000000" customWidth="1" style="1"/>
    <col min="1798" max="1798" width="19.441441" customWidth="1" style="1"/>
    <col min="1799" max="1803" width="18.666667" customWidth="1" style="1"/>
    <col min="1804" max="1804" width="19.000000" customWidth="1" style="1"/>
    <col min="1805" max="1805" width="4.216216" customWidth="1" style="1"/>
    <col min="1806" max="1806" width="14.666667" customWidth="1" style="1"/>
    <col min="1807" max="1824" width="15.441441" hidden="1" style="1">
      <extLst>
        <ext uri="smNativeData">
          <pm:columnDef xmlns:pm="smNativeData" id="1737317587" min="1807" max="1824" hidden="1" collapsedDB="0" collapsedOL="0"/>
        </ext>
      </extLst>
    </col>
    <col min="1825" max="1996" width="15.441441" style="1"/>
    <col min="1997" max="1997" width="3.216216" customWidth="1" style="1"/>
    <col min="1998" max="2048" width="15.441441" style="1"/>
    <col min="2049" max="2049" width="10.558559" customWidth="1" style="1"/>
    <col min="2050" max="2050" width="5.558559" customWidth="1" style="1"/>
    <col min="2051" max="2051" width="19.000000" customWidth="1" style="1"/>
    <col min="2052" max="2052" width="46.882883" customWidth="1" style="1"/>
    <col min="2053" max="2053" width="32.000000" customWidth="1" style="1"/>
    <col min="2054" max="2054" width="19.441441" customWidth="1" style="1"/>
    <col min="2055" max="2059" width="18.666667" customWidth="1" style="1"/>
    <col min="2060" max="2060" width="19.000000" customWidth="1" style="1"/>
    <col min="2061" max="2061" width="4.216216" customWidth="1" style="1"/>
    <col min="2062" max="2062" width="14.666667" customWidth="1" style="1"/>
    <col min="2063" max="2080" width="15.441441" hidden="1" style="1">
      <extLst>
        <ext uri="smNativeData">
          <pm:columnDef xmlns:pm="smNativeData" id="1737317587" min="2063" max="2080" hidden="1" collapsedDB="0" collapsedOL="0"/>
        </ext>
      </extLst>
    </col>
    <col min="2081" max="2252" width="15.441441" style="1"/>
    <col min="2253" max="2253" width="3.216216" customWidth="1" style="1"/>
    <col min="2254" max="2304" width="15.441441" style="1"/>
    <col min="2305" max="2305" width="10.558559" customWidth="1" style="1"/>
    <col min="2306" max="2306" width="5.558559" customWidth="1" style="1"/>
    <col min="2307" max="2307" width="19.000000" customWidth="1" style="1"/>
    <col min="2308" max="2308" width="46.882883" customWidth="1" style="1"/>
    <col min="2309" max="2309" width="32.000000" customWidth="1" style="1"/>
    <col min="2310" max="2310" width="19.441441" customWidth="1" style="1"/>
    <col min="2311" max="2315" width="18.666667" customWidth="1" style="1"/>
    <col min="2316" max="2316" width="19.000000" customWidth="1" style="1"/>
    <col min="2317" max="2317" width="4.216216" customWidth="1" style="1"/>
    <col min="2318" max="2318" width="14.666667" customWidth="1" style="1"/>
    <col min="2319" max="2336" width="15.441441" hidden="1" style="1">
      <extLst>
        <ext uri="smNativeData">
          <pm:columnDef xmlns:pm="smNativeData" id="1737317587" min="2319" max="2336" hidden="1" collapsedDB="0" collapsedOL="0"/>
        </ext>
      </extLst>
    </col>
    <col min="2337" max="2508" width="15.441441" style="1"/>
    <col min="2509" max="2509" width="3.216216" customWidth="1" style="1"/>
    <col min="2510" max="2560" width="15.441441" style="1"/>
    <col min="2561" max="2561" width="10.558559" customWidth="1" style="1"/>
    <col min="2562" max="2562" width="5.558559" customWidth="1" style="1"/>
    <col min="2563" max="2563" width="19.000000" customWidth="1" style="1"/>
    <col min="2564" max="2564" width="46.882883" customWidth="1" style="1"/>
    <col min="2565" max="2565" width="32.000000" customWidth="1" style="1"/>
    <col min="2566" max="2566" width="19.441441" customWidth="1" style="1"/>
    <col min="2567" max="2571" width="18.666667" customWidth="1" style="1"/>
    <col min="2572" max="2572" width="19.000000" customWidth="1" style="1"/>
    <col min="2573" max="2573" width="4.216216" customWidth="1" style="1"/>
    <col min="2574" max="2574" width="14.666667" customWidth="1" style="1"/>
    <col min="2575" max="2592" width="15.441441" hidden="1" style="1">
      <extLst>
        <ext uri="smNativeData">
          <pm:columnDef xmlns:pm="smNativeData" id="1737317587" min="2575" max="2592" hidden="1" collapsedDB="0" collapsedOL="0"/>
        </ext>
      </extLst>
    </col>
    <col min="2593" max="2764" width="15.441441" style="1"/>
    <col min="2765" max="2765" width="3.216216" customWidth="1" style="1"/>
    <col min="2766" max="2816" width="15.441441" style="1"/>
    <col min="2817" max="2817" width="10.558559" customWidth="1" style="1"/>
    <col min="2818" max="2818" width="5.558559" customWidth="1" style="1"/>
    <col min="2819" max="2819" width="19.000000" customWidth="1" style="1"/>
    <col min="2820" max="2820" width="46.882883" customWidth="1" style="1"/>
    <col min="2821" max="2821" width="32.000000" customWidth="1" style="1"/>
    <col min="2822" max="2822" width="19.441441" customWidth="1" style="1"/>
    <col min="2823" max="2827" width="18.666667" customWidth="1" style="1"/>
    <col min="2828" max="2828" width="19.000000" customWidth="1" style="1"/>
    <col min="2829" max="2829" width="4.216216" customWidth="1" style="1"/>
    <col min="2830" max="2830" width="14.666667" customWidth="1" style="1"/>
    <col min="2831" max="2848" width="15.441441" hidden="1" style="1">
      <extLst>
        <ext uri="smNativeData">
          <pm:columnDef xmlns:pm="smNativeData" id="1737317587" min="2831" max="2848" hidden="1" collapsedDB="0" collapsedOL="0"/>
        </ext>
      </extLst>
    </col>
    <col min="2849" max="3020" width="15.441441" style="1"/>
    <col min="3021" max="3021" width="3.216216" customWidth="1" style="1"/>
    <col min="3022" max="3072" width="15.441441" style="1"/>
    <col min="3073" max="3073" width="10.558559" customWidth="1" style="1"/>
    <col min="3074" max="3074" width="5.558559" customWidth="1" style="1"/>
    <col min="3075" max="3075" width="19.000000" customWidth="1" style="1"/>
    <col min="3076" max="3076" width="46.882883" customWidth="1" style="1"/>
    <col min="3077" max="3077" width="32.000000" customWidth="1" style="1"/>
    <col min="3078" max="3078" width="19.441441" customWidth="1" style="1"/>
    <col min="3079" max="3083" width="18.666667" customWidth="1" style="1"/>
    <col min="3084" max="3084" width="19.000000" customWidth="1" style="1"/>
    <col min="3085" max="3085" width="4.216216" customWidth="1" style="1"/>
    <col min="3086" max="3086" width="14.666667" customWidth="1" style="1"/>
    <col min="3087" max="3104" width="15.441441" hidden="1" style="1">
      <extLst>
        <ext uri="smNativeData">
          <pm:columnDef xmlns:pm="smNativeData" id="1737317587" min="3087" max="3104" hidden="1" collapsedDB="0" collapsedOL="0"/>
        </ext>
      </extLst>
    </col>
    <col min="3105" max="3276" width="15.441441" style="1"/>
    <col min="3277" max="3277" width="3.216216" customWidth="1" style="1"/>
    <col min="3278" max="3328" width="15.441441" style="1"/>
    <col min="3329" max="3329" width="10.558559" customWidth="1" style="1"/>
    <col min="3330" max="3330" width="5.558559" customWidth="1" style="1"/>
    <col min="3331" max="3331" width="19.000000" customWidth="1" style="1"/>
    <col min="3332" max="3332" width="46.882883" customWidth="1" style="1"/>
    <col min="3333" max="3333" width="32.000000" customWidth="1" style="1"/>
    <col min="3334" max="3334" width="19.441441" customWidth="1" style="1"/>
    <col min="3335" max="3339" width="18.666667" customWidth="1" style="1"/>
    <col min="3340" max="3340" width="19.000000" customWidth="1" style="1"/>
    <col min="3341" max="3341" width="4.216216" customWidth="1" style="1"/>
    <col min="3342" max="3342" width="14.666667" customWidth="1" style="1"/>
    <col min="3343" max="3360" width="15.441441" hidden="1" style="1">
      <extLst>
        <ext uri="smNativeData">
          <pm:columnDef xmlns:pm="smNativeData" id="1737317587" min="3343" max="3360" hidden="1" collapsedDB="0" collapsedOL="0"/>
        </ext>
      </extLst>
    </col>
    <col min="3361" max="3532" width="15.441441" style="1"/>
    <col min="3533" max="3533" width="3.216216" customWidth="1" style="1"/>
    <col min="3534" max="3584" width="15.441441" style="1"/>
    <col min="3585" max="3585" width="10.558559" customWidth="1" style="1"/>
    <col min="3586" max="3586" width="5.558559" customWidth="1" style="1"/>
    <col min="3587" max="3587" width="19.000000" customWidth="1" style="1"/>
    <col min="3588" max="3588" width="46.882883" customWidth="1" style="1"/>
    <col min="3589" max="3589" width="32.000000" customWidth="1" style="1"/>
    <col min="3590" max="3590" width="19.441441" customWidth="1" style="1"/>
    <col min="3591" max="3595" width="18.666667" customWidth="1" style="1"/>
    <col min="3596" max="3596" width="19.000000" customWidth="1" style="1"/>
    <col min="3597" max="3597" width="4.216216" customWidth="1" style="1"/>
    <col min="3598" max="3598" width="14.666667" customWidth="1" style="1"/>
    <col min="3599" max="3616" width="15.441441" hidden="1" style="1">
      <extLst>
        <ext uri="smNativeData">
          <pm:columnDef xmlns:pm="smNativeData" id="1737317587" min="3599" max="3616" hidden="1" collapsedDB="0" collapsedOL="0"/>
        </ext>
      </extLst>
    </col>
    <col min="3617" max="3788" width="15.441441" style="1"/>
    <col min="3789" max="3789" width="3.216216" customWidth="1" style="1"/>
    <col min="3790" max="3840" width="15.441441" style="1"/>
    <col min="3841" max="3841" width="10.558559" customWidth="1" style="1"/>
    <col min="3842" max="3842" width="5.558559" customWidth="1" style="1"/>
    <col min="3843" max="3843" width="19.000000" customWidth="1" style="1"/>
    <col min="3844" max="3844" width="46.882883" customWidth="1" style="1"/>
    <col min="3845" max="3845" width="32.000000" customWidth="1" style="1"/>
    <col min="3846" max="3846" width="19.441441" customWidth="1" style="1"/>
    <col min="3847" max="3851" width="18.666667" customWidth="1" style="1"/>
    <col min="3852" max="3852" width="19.000000" customWidth="1" style="1"/>
    <col min="3853" max="3853" width="4.216216" customWidth="1" style="1"/>
    <col min="3854" max="3854" width="14.666667" customWidth="1" style="1"/>
    <col min="3855" max="3872" width="15.441441" hidden="1" style="1">
      <extLst>
        <ext uri="smNativeData">
          <pm:columnDef xmlns:pm="smNativeData" id="1737317587" min="3855" max="3872" hidden="1" collapsedDB="0" collapsedOL="0"/>
        </ext>
      </extLst>
    </col>
    <col min="3873" max="4044" width="15.441441" style="1"/>
    <col min="4045" max="4045" width="3.216216" customWidth="1" style="1"/>
    <col min="4046" max="4096" width="15.441441" style="1"/>
    <col min="4097" max="4097" width="10.558559" customWidth="1" style="1"/>
    <col min="4098" max="4098" width="5.558559" customWidth="1" style="1"/>
    <col min="4099" max="4099" width="19.000000" customWidth="1" style="1"/>
    <col min="4100" max="4100" width="46.882883" customWidth="1" style="1"/>
    <col min="4101" max="4101" width="32.000000" customWidth="1" style="1"/>
    <col min="4102" max="4102" width="19.441441" customWidth="1" style="1"/>
    <col min="4103" max="4107" width="18.666667" customWidth="1" style="1"/>
    <col min="4108" max="4108" width="19.000000" customWidth="1" style="1"/>
    <col min="4109" max="4109" width="4.216216" customWidth="1" style="1"/>
    <col min="4110" max="4110" width="14.666667" customWidth="1" style="1"/>
    <col min="4111" max="4128" width="15.441441" hidden="1" style="1">
      <extLst>
        <ext uri="smNativeData">
          <pm:columnDef xmlns:pm="smNativeData" id="1737317587" min="4111" max="4128" hidden="1" collapsedDB="0" collapsedOL="0"/>
        </ext>
      </extLst>
    </col>
    <col min="4129" max="4300" width="15.441441" style="1"/>
    <col min="4301" max="4301" width="3.216216" customWidth="1" style="1"/>
    <col min="4302" max="4352" width="15.441441" style="1"/>
    <col min="4353" max="4353" width="10.558559" customWidth="1" style="1"/>
    <col min="4354" max="4354" width="5.558559" customWidth="1" style="1"/>
    <col min="4355" max="4355" width="19.000000" customWidth="1" style="1"/>
    <col min="4356" max="4356" width="46.882883" customWidth="1" style="1"/>
    <col min="4357" max="4357" width="32.000000" customWidth="1" style="1"/>
    <col min="4358" max="4358" width="19.441441" customWidth="1" style="1"/>
    <col min="4359" max="4363" width="18.666667" customWidth="1" style="1"/>
    <col min="4364" max="4364" width="19.000000" customWidth="1" style="1"/>
    <col min="4365" max="4365" width="4.216216" customWidth="1" style="1"/>
    <col min="4366" max="4366" width="14.666667" customWidth="1" style="1"/>
    <col min="4367" max="4384" width="15.441441" hidden="1" style="1">
      <extLst>
        <ext uri="smNativeData">
          <pm:columnDef xmlns:pm="smNativeData" id="1737317587" min="4367" max="4384" hidden="1" collapsedDB="0" collapsedOL="0"/>
        </ext>
      </extLst>
    </col>
    <col min="4385" max="4556" width="15.441441" style="1"/>
    <col min="4557" max="4557" width="3.216216" customWidth="1" style="1"/>
    <col min="4558" max="4608" width="15.441441" style="1"/>
    <col min="4609" max="4609" width="10.558559" customWidth="1" style="1"/>
    <col min="4610" max="4610" width="5.558559" customWidth="1" style="1"/>
    <col min="4611" max="4611" width="19.000000" customWidth="1" style="1"/>
    <col min="4612" max="4612" width="46.882883" customWidth="1" style="1"/>
    <col min="4613" max="4613" width="32.000000" customWidth="1" style="1"/>
    <col min="4614" max="4614" width="19.441441" customWidth="1" style="1"/>
    <col min="4615" max="4619" width="18.666667" customWidth="1" style="1"/>
    <col min="4620" max="4620" width="19.000000" customWidth="1" style="1"/>
    <col min="4621" max="4621" width="4.216216" customWidth="1" style="1"/>
    <col min="4622" max="4622" width="14.666667" customWidth="1" style="1"/>
    <col min="4623" max="4640" width="15.441441" hidden="1" style="1">
      <extLst>
        <ext uri="smNativeData">
          <pm:columnDef xmlns:pm="smNativeData" id="1737317587" min="4623" max="4640" hidden="1" collapsedDB="0" collapsedOL="0"/>
        </ext>
      </extLst>
    </col>
    <col min="4641" max="4812" width="15.441441" style="1"/>
    <col min="4813" max="4813" width="3.216216" customWidth="1" style="1"/>
    <col min="4814" max="4864" width="15.441441" style="1"/>
    <col min="4865" max="4865" width="10.558559" customWidth="1" style="1"/>
    <col min="4866" max="4866" width="5.558559" customWidth="1" style="1"/>
    <col min="4867" max="4867" width="19.000000" customWidth="1" style="1"/>
    <col min="4868" max="4868" width="46.882883" customWidth="1" style="1"/>
    <col min="4869" max="4869" width="32.000000" customWidth="1" style="1"/>
    <col min="4870" max="4870" width="19.441441" customWidth="1" style="1"/>
    <col min="4871" max="4875" width="18.666667" customWidth="1" style="1"/>
    <col min="4876" max="4876" width="19.000000" customWidth="1" style="1"/>
    <col min="4877" max="4877" width="4.216216" customWidth="1" style="1"/>
    <col min="4878" max="4878" width="14.666667" customWidth="1" style="1"/>
    <col min="4879" max="4896" width="15.441441" hidden="1" style="1">
      <extLst>
        <ext uri="smNativeData">
          <pm:columnDef xmlns:pm="smNativeData" id="1737317587" min="4879" max="4896" hidden="1" collapsedDB="0" collapsedOL="0"/>
        </ext>
      </extLst>
    </col>
    <col min="4897" max="5068" width="15.441441" style="1"/>
    <col min="5069" max="5069" width="3.216216" customWidth="1" style="1"/>
    <col min="5070" max="5120" width="15.441441" style="1"/>
    <col min="5121" max="5121" width="10.558559" customWidth="1" style="1"/>
    <col min="5122" max="5122" width="5.558559" customWidth="1" style="1"/>
    <col min="5123" max="5123" width="19.000000" customWidth="1" style="1"/>
    <col min="5124" max="5124" width="46.882883" customWidth="1" style="1"/>
    <col min="5125" max="5125" width="32.000000" customWidth="1" style="1"/>
    <col min="5126" max="5126" width="19.441441" customWidth="1" style="1"/>
    <col min="5127" max="5131" width="18.666667" customWidth="1" style="1"/>
    <col min="5132" max="5132" width="19.000000" customWidth="1" style="1"/>
    <col min="5133" max="5133" width="4.216216" customWidth="1" style="1"/>
    <col min="5134" max="5134" width="14.666667" customWidth="1" style="1"/>
    <col min="5135" max="5152" width="15.441441" hidden="1" style="1">
      <extLst>
        <ext uri="smNativeData">
          <pm:columnDef xmlns:pm="smNativeData" id="1737317587" min="5135" max="5152" hidden="1" collapsedDB="0" collapsedOL="0"/>
        </ext>
      </extLst>
    </col>
    <col min="5153" max="5324" width="15.441441" style="1"/>
    <col min="5325" max="5325" width="3.216216" customWidth="1" style="1"/>
    <col min="5326" max="5376" width="15.441441" style="1"/>
    <col min="5377" max="5377" width="10.558559" customWidth="1" style="1"/>
    <col min="5378" max="5378" width="5.558559" customWidth="1" style="1"/>
    <col min="5379" max="5379" width="19.000000" customWidth="1" style="1"/>
    <col min="5380" max="5380" width="46.882883" customWidth="1" style="1"/>
    <col min="5381" max="5381" width="32.000000" customWidth="1" style="1"/>
    <col min="5382" max="5382" width="19.441441" customWidth="1" style="1"/>
    <col min="5383" max="5387" width="18.666667" customWidth="1" style="1"/>
    <col min="5388" max="5388" width="19.000000" customWidth="1" style="1"/>
    <col min="5389" max="5389" width="4.216216" customWidth="1" style="1"/>
    <col min="5390" max="5390" width="14.666667" customWidth="1" style="1"/>
    <col min="5391" max="5408" width="15.441441" hidden="1" style="1">
      <extLst>
        <ext uri="smNativeData">
          <pm:columnDef xmlns:pm="smNativeData" id="1737317587" min="5391" max="5408" hidden="1" collapsedDB="0" collapsedOL="0"/>
        </ext>
      </extLst>
    </col>
    <col min="5409" max="5580" width="15.441441" style="1"/>
    <col min="5581" max="5581" width="3.216216" customWidth="1" style="1"/>
    <col min="5582" max="5632" width="15.441441" style="1"/>
    <col min="5633" max="5633" width="10.558559" customWidth="1" style="1"/>
    <col min="5634" max="5634" width="5.558559" customWidth="1" style="1"/>
    <col min="5635" max="5635" width="19.000000" customWidth="1" style="1"/>
    <col min="5636" max="5636" width="46.882883" customWidth="1" style="1"/>
    <col min="5637" max="5637" width="32.000000" customWidth="1" style="1"/>
    <col min="5638" max="5638" width="19.441441" customWidth="1" style="1"/>
    <col min="5639" max="5643" width="18.666667" customWidth="1" style="1"/>
    <col min="5644" max="5644" width="19.000000" customWidth="1" style="1"/>
    <col min="5645" max="5645" width="4.216216" customWidth="1" style="1"/>
    <col min="5646" max="5646" width="14.666667" customWidth="1" style="1"/>
    <col min="5647" max="5664" width="15.441441" hidden="1" style="1">
      <extLst>
        <ext uri="smNativeData">
          <pm:columnDef xmlns:pm="smNativeData" id="1737317587" min="5647" max="5664" hidden="1" collapsedDB="0" collapsedOL="0"/>
        </ext>
      </extLst>
    </col>
    <col min="5665" max="5836" width="15.441441" style="1"/>
    <col min="5837" max="5837" width="3.216216" customWidth="1" style="1"/>
    <col min="5838" max="5888" width="15.441441" style="1"/>
    <col min="5889" max="5889" width="10.558559" customWidth="1" style="1"/>
    <col min="5890" max="5890" width="5.558559" customWidth="1" style="1"/>
    <col min="5891" max="5891" width="19.000000" customWidth="1" style="1"/>
    <col min="5892" max="5892" width="46.882883" customWidth="1" style="1"/>
    <col min="5893" max="5893" width="32.000000" customWidth="1" style="1"/>
    <col min="5894" max="5894" width="19.441441" customWidth="1" style="1"/>
    <col min="5895" max="5899" width="18.666667" customWidth="1" style="1"/>
    <col min="5900" max="5900" width="19.000000" customWidth="1" style="1"/>
    <col min="5901" max="5901" width="4.216216" customWidth="1" style="1"/>
    <col min="5902" max="5902" width="14.666667" customWidth="1" style="1"/>
    <col min="5903" max="5920" width="15.441441" hidden="1" style="1">
      <extLst>
        <ext uri="smNativeData">
          <pm:columnDef xmlns:pm="smNativeData" id="1737317587" min="5903" max="5920" hidden="1" collapsedDB="0" collapsedOL="0"/>
        </ext>
      </extLst>
    </col>
    <col min="5921" max="6092" width="15.441441" style="1"/>
    <col min="6093" max="6093" width="3.216216" customWidth="1" style="1"/>
    <col min="6094" max="6144" width="15.441441" style="1"/>
    <col min="6145" max="6145" width="10.558559" customWidth="1" style="1"/>
    <col min="6146" max="6146" width="5.558559" customWidth="1" style="1"/>
    <col min="6147" max="6147" width="19.000000" customWidth="1" style="1"/>
    <col min="6148" max="6148" width="46.882883" customWidth="1" style="1"/>
    <col min="6149" max="6149" width="32.000000" customWidth="1" style="1"/>
    <col min="6150" max="6150" width="19.441441" customWidth="1" style="1"/>
    <col min="6151" max="6155" width="18.666667" customWidth="1" style="1"/>
    <col min="6156" max="6156" width="19.000000" customWidth="1" style="1"/>
    <col min="6157" max="6157" width="4.216216" customWidth="1" style="1"/>
    <col min="6158" max="6158" width="14.666667" customWidth="1" style="1"/>
    <col min="6159" max="6176" width="15.441441" hidden="1" style="1">
      <extLst>
        <ext uri="smNativeData">
          <pm:columnDef xmlns:pm="smNativeData" id="1737317587" min="6159" max="6176" hidden="1" collapsedDB="0" collapsedOL="0"/>
        </ext>
      </extLst>
    </col>
    <col min="6177" max="6348" width="15.441441" style="1"/>
    <col min="6349" max="6349" width="3.216216" customWidth="1" style="1"/>
    <col min="6350" max="6400" width="15.441441" style="1"/>
    <col min="6401" max="6401" width="10.558559" customWidth="1" style="1"/>
    <col min="6402" max="6402" width="5.558559" customWidth="1" style="1"/>
    <col min="6403" max="6403" width="19.000000" customWidth="1" style="1"/>
    <col min="6404" max="6404" width="46.882883" customWidth="1" style="1"/>
    <col min="6405" max="6405" width="32.000000" customWidth="1" style="1"/>
    <col min="6406" max="6406" width="19.441441" customWidth="1" style="1"/>
    <col min="6407" max="6411" width="18.666667" customWidth="1" style="1"/>
    <col min="6412" max="6412" width="19.000000" customWidth="1" style="1"/>
    <col min="6413" max="6413" width="4.216216" customWidth="1" style="1"/>
    <col min="6414" max="6414" width="14.666667" customWidth="1" style="1"/>
    <col min="6415" max="6432" width="15.441441" hidden="1" style="1">
      <extLst>
        <ext uri="smNativeData">
          <pm:columnDef xmlns:pm="smNativeData" id="1737317587" min="6415" max="6432" hidden="1" collapsedDB="0" collapsedOL="0"/>
        </ext>
      </extLst>
    </col>
    <col min="6433" max="6604" width="15.441441" style="1"/>
    <col min="6605" max="6605" width="3.216216" customWidth="1" style="1"/>
    <col min="6606" max="6656" width="15.441441" style="1"/>
    <col min="6657" max="6657" width="10.558559" customWidth="1" style="1"/>
    <col min="6658" max="6658" width="5.558559" customWidth="1" style="1"/>
    <col min="6659" max="6659" width="19.000000" customWidth="1" style="1"/>
    <col min="6660" max="6660" width="46.882883" customWidth="1" style="1"/>
    <col min="6661" max="6661" width="32.000000" customWidth="1" style="1"/>
    <col min="6662" max="6662" width="19.441441" customWidth="1" style="1"/>
    <col min="6663" max="6667" width="18.666667" customWidth="1" style="1"/>
    <col min="6668" max="6668" width="19.000000" customWidth="1" style="1"/>
    <col min="6669" max="6669" width="4.216216" customWidth="1" style="1"/>
    <col min="6670" max="6670" width="14.666667" customWidth="1" style="1"/>
    <col min="6671" max="6688" width="15.441441" hidden="1" style="1">
      <extLst>
        <ext uri="smNativeData">
          <pm:columnDef xmlns:pm="smNativeData" id="1737317587" min="6671" max="6688" hidden="1" collapsedDB="0" collapsedOL="0"/>
        </ext>
      </extLst>
    </col>
    <col min="6689" max="6860" width="15.441441" style="1"/>
    <col min="6861" max="6861" width="3.216216" customWidth="1" style="1"/>
    <col min="6862" max="6912" width="15.441441" style="1"/>
    <col min="6913" max="6913" width="10.558559" customWidth="1" style="1"/>
    <col min="6914" max="6914" width="5.558559" customWidth="1" style="1"/>
    <col min="6915" max="6915" width="19.000000" customWidth="1" style="1"/>
    <col min="6916" max="6916" width="46.882883" customWidth="1" style="1"/>
    <col min="6917" max="6917" width="32.000000" customWidth="1" style="1"/>
    <col min="6918" max="6918" width="19.441441" customWidth="1" style="1"/>
    <col min="6919" max="6923" width="18.666667" customWidth="1" style="1"/>
    <col min="6924" max="6924" width="19.000000" customWidth="1" style="1"/>
    <col min="6925" max="6925" width="4.216216" customWidth="1" style="1"/>
    <col min="6926" max="6926" width="14.666667" customWidth="1" style="1"/>
    <col min="6927" max="6944" width="15.441441" hidden="1" style="1">
      <extLst>
        <ext uri="smNativeData">
          <pm:columnDef xmlns:pm="smNativeData" id="1737317587" min="6927" max="6944" hidden="1" collapsedDB="0" collapsedOL="0"/>
        </ext>
      </extLst>
    </col>
    <col min="6945" max="7116" width="15.441441" style="1"/>
    <col min="7117" max="7117" width="3.216216" customWidth="1" style="1"/>
    <col min="7118" max="7168" width="15.441441" style="1"/>
    <col min="7169" max="7169" width="10.558559" customWidth="1" style="1"/>
    <col min="7170" max="7170" width="5.558559" customWidth="1" style="1"/>
    <col min="7171" max="7171" width="19.000000" customWidth="1" style="1"/>
    <col min="7172" max="7172" width="46.882883" customWidth="1" style="1"/>
    <col min="7173" max="7173" width="32.000000" customWidth="1" style="1"/>
    <col min="7174" max="7174" width="19.441441" customWidth="1" style="1"/>
    <col min="7175" max="7179" width="18.666667" customWidth="1" style="1"/>
    <col min="7180" max="7180" width="19.000000" customWidth="1" style="1"/>
    <col min="7181" max="7181" width="4.216216" customWidth="1" style="1"/>
    <col min="7182" max="7182" width="14.666667" customWidth="1" style="1"/>
    <col min="7183" max="7200" width="15.441441" hidden="1" style="1">
      <extLst>
        <ext uri="smNativeData">
          <pm:columnDef xmlns:pm="smNativeData" id="1737317587" min="7183" max="7200" hidden="1" collapsedDB="0" collapsedOL="0"/>
        </ext>
      </extLst>
    </col>
    <col min="7201" max="7372" width="15.441441" style="1"/>
    <col min="7373" max="7373" width="3.216216" customWidth="1" style="1"/>
    <col min="7374" max="7424" width="15.441441" style="1"/>
    <col min="7425" max="7425" width="10.558559" customWidth="1" style="1"/>
    <col min="7426" max="7426" width="5.558559" customWidth="1" style="1"/>
    <col min="7427" max="7427" width="19.000000" customWidth="1" style="1"/>
    <col min="7428" max="7428" width="46.882883" customWidth="1" style="1"/>
    <col min="7429" max="7429" width="32.000000" customWidth="1" style="1"/>
    <col min="7430" max="7430" width="19.441441" customWidth="1" style="1"/>
    <col min="7431" max="7435" width="18.666667" customWidth="1" style="1"/>
    <col min="7436" max="7436" width="19.000000" customWidth="1" style="1"/>
    <col min="7437" max="7437" width="4.216216" customWidth="1" style="1"/>
    <col min="7438" max="7438" width="14.666667" customWidth="1" style="1"/>
    <col min="7439" max="7456" width="15.441441" hidden="1" style="1">
      <extLst>
        <ext uri="smNativeData">
          <pm:columnDef xmlns:pm="smNativeData" id="1737317587" min="7439" max="7456" hidden="1" collapsedDB="0" collapsedOL="0"/>
        </ext>
      </extLst>
    </col>
    <col min="7457" max="7628" width="15.441441" style="1"/>
    <col min="7629" max="7629" width="3.216216" customWidth="1" style="1"/>
    <col min="7630" max="7680" width="15.441441" style="1"/>
    <col min="7681" max="7681" width="10.558559" customWidth="1" style="1"/>
    <col min="7682" max="7682" width="5.558559" customWidth="1" style="1"/>
    <col min="7683" max="7683" width="19.000000" customWidth="1" style="1"/>
    <col min="7684" max="7684" width="46.882883" customWidth="1" style="1"/>
    <col min="7685" max="7685" width="32.000000" customWidth="1" style="1"/>
    <col min="7686" max="7686" width="19.441441" customWidth="1" style="1"/>
    <col min="7687" max="7691" width="18.666667" customWidth="1" style="1"/>
    <col min="7692" max="7692" width="19.000000" customWidth="1" style="1"/>
    <col min="7693" max="7693" width="4.216216" customWidth="1" style="1"/>
    <col min="7694" max="7694" width="14.666667" customWidth="1" style="1"/>
    <col min="7695" max="7712" width="15.441441" hidden="1" style="1">
      <extLst>
        <ext uri="smNativeData">
          <pm:columnDef xmlns:pm="smNativeData" id="1737317587" min="7695" max="7712" hidden="1" collapsedDB="0" collapsedOL="0"/>
        </ext>
      </extLst>
    </col>
    <col min="7713" max="7884" width="15.441441" style="1"/>
    <col min="7885" max="7885" width="3.216216" customWidth="1" style="1"/>
    <col min="7886" max="7936" width="15.441441" style="1"/>
    <col min="7937" max="7937" width="10.558559" customWidth="1" style="1"/>
    <col min="7938" max="7938" width="5.558559" customWidth="1" style="1"/>
    <col min="7939" max="7939" width="19.000000" customWidth="1" style="1"/>
    <col min="7940" max="7940" width="46.882883" customWidth="1" style="1"/>
    <col min="7941" max="7941" width="32.000000" customWidth="1" style="1"/>
    <col min="7942" max="7942" width="19.441441" customWidth="1" style="1"/>
    <col min="7943" max="7947" width="18.666667" customWidth="1" style="1"/>
    <col min="7948" max="7948" width="19.000000" customWidth="1" style="1"/>
    <col min="7949" max="7949" width="4.216216" customWidth="1" style="1"/>
    <col min="7950" max="7950" width="14.666667" customWidth="1" style="1"/>
    <col min="7951" max="7968" width="15.441441" hidden="1" style="1">
      <extLst>
        <ext uri="smNativeData">
          <pm:columnDef xmlns:pm="smNativeData" id="1737317587" min="7951" max="7968" hidden="1" collapsedDB="0" collapsedOL="0"/>
        </ext>
      </extLst>
    </col>
    <col min="7969" max="8140" width="15.441441" style="1"/>
    <col min="8141" max="8141" width="3.216216" customWidth="1" style="1"/>
    <col min="8142" max="8192" width="15.441441" style="1"/>
    <col min="8193" max="8193" width="10.558559" customWidth="1" style="1"/>
    <col min="8194" max="8194" width="5.558559" customWidth="1" style="1"/>
    <col min="8195" max="8195" width="19.000000" customWidth="1" style="1"/>
    <col min="8196" max="8196" width="46.882883" customWidth="1" style="1"/>
    <col min="8197" max="8197" width="32.000000" customWidth="1" style="1"/>
    <col min="8198" max="8198" width="19.441441" customWidth="1" style="1"/>
    <col min="8199" max="8203" width="18.666667" customWidth="1" style="1"/>
    <col min="8204" max="8204" width="19.000000" customWidth="1" style="1"/>
    <col min="8205" max="8205" width="4.216216" customWidth="1" style="1"/>
    <col min="8206" max="8206" width="14.666667" customWidth="1" style="1"/>
    <col min="8207" max="8224" width="15.441441" hidden="1" style="1">
      <extLst>
        <ext uri="smNativeData">
          <pm:columnDef xmlns:pm="smNativeData" id="1737317587" min="8207" max="8224" hidden="1" collapsedDB="0" collapsedOL="0"/>
        </ext>
      </extLst>
    </col>
    <col min="8225" max="8396" width="15.441441" style="1"/>
    <col min="8397" max="8397" width="3.216216" customWidth="1" style="1"/>
    <col min="8398" max="8448" width="15.441441" style="1"/>
    <col min="8449" max="8449" width="10.558559" customWidth="1" style="1"/>
    <col min="8450" max="8450" width="5.558559" customWidth="1" style="1"/>
    <col min="8451" max="8451" width="19.000000" customWidth="1" style="1"/>
    <col min="8452" max="8452" width="46.882883" customWidth="1" style="1"/>
    <col min="8453" max="8453" width="32.000000" customWidth="1" style="1"/>
    <col min="8454" max="8454" width="19.441441" customWidth="1" style="1"/>
    <col min="8455" max="8459" width="18.666667" customWidth="1" style="1"/>
    <col min="8460" max="8460" width="19.000000" customWidth="1" style="1"/>
    <col min="8461" max="8461" width="4.216216" customWidth="1" style="1"/>
    <col min="8462" max="8462" width="14.666667" customWidth="1" style="1"/>
    <col min="8463" max="8480" width="15.441441" hidden="1" style="1">
      <extLst>
        <ext uri="smNativeData">
          <pm:columnDef xmlns:pm="smNativeData" id="1737317587" min="8463" max="8480" hidden="1" collapsedDB="0" collapsedOL="0"/>
        </ext>
      </extLst>
    </col>
    <col min="8481" max="8652" width="15.441441" style="1"/>
    <col min="8653" max="8653" width="3.216216" customWidth="1" style="1"/>
    <col min="8654" max="8704" width="15.441441" style="1"/>
    <col min="8705" max="8705" width="10.558559" customWidth="1" style="1"/>
    <col min="8706" max="8706" width="5.558559" customWidth="1" style="1"/>
    <col min="8707" max="8707" width="19.000000" customWidth="1" style="1"/>
    <col min="8708" max="8708" width="46.882883" customWidth="1" style="1"/>
    <col min="8709" max="8709" width="32.000000" customWidth="1" style="1"/>
    <col min="8710" max="8710" width="19.441441" customWidth="1" style="1"/>
    <col min="8711" max="8715" width="18.666667" customWidth="1" style="1"/>
    <col min="8716" max="8716" width="19.000000" customWidth="1" style="1"/>
    <col min="8717" max="8717" width="4.216216" customWidth="1" style="1"/>
    <col min="8718" max="8718" width="14.666667" customWidth="1" style="1"/>
    <col min="8719" max="8736" width="15.441441" hidden="1" style="1">
      <extLst>
        <ext uri="smNativeData">
          <pm:columnDef xmlns:pm="smNativeData" id="1737317587" min="8719" max="8736" hidden="1" collapsedDB="0" collapsedOL="0"/>
        </ext>
      </extLst>
    </col>
    <col min="8737" max="8908" width="15.441441" style="1"/>
    <col min="8909" max="8909" width="3.216216" customWidth="1" style="1"/>
    <col min="8910" max="8960" width="15.441441" style="1"/>
    <col min="8961" max="8961" width="10.558559" customWidth="1" style="1"/>
    <col min="8962" max="8962" width="5.558559" customWidth="1" style="1"/>
    <col min="8963" max="8963" width="19.000000" customWidth="1" style="1"/>
    <col min="8964" max="8964" width="46.882883" customWidth="1" style="1"/>
    <col min="8965" max="8965" width="32.000000" customWidth="1" style="1"/>
    <col min="8966" max="8966" width="19.441441" customWidth="1" style="1"/>
    <col min="8967" max="8971" width="18.666667" customWidth="1" style="1"/>
    <col min="8972" max="8972" width="19.000000" customWidth="1" style="1"/>
    <col min="8973" max="8973" width="4.216216" customWidth="1" style="1"/>
    <col min="8974" max="8974" width="14.666667" customWidth="1" style="1"/>
    <col min="8975" max="8992" width="15.441441" hidden="1" style="1">
      <extLst>
        <ext uri="smNativeData">
          <pm:columnDef xmlns:pm="smNativeData" id="1737317587" min="8975" max="8992" hidden="1" collapsedDB="0" collapsedOL="0"/>
        </ext>
      </extLst>
    </col>
    <col min="8993" max="9164" width="15.441441" style="1"/>
    <col min="9165" max="9165" width="3.216216" customWidth="1" style="1"/>
    <col min="9166" max="9216" width="15.441441" style="1"/>
    <col min="9217" max="9217" width="10.558559" customWidth="1" style="1"/>
    <col min="9218" max="9218" width="5.558559" customWidth="1" style="1"/>
    <col min="9219" max="9219" width="19.000000" customWidth="1" style="1"/>
    <col min="9220" max="9220" width="46.882883" customWidth="1" style="1"/>
    <col min="9221" max="9221" width="32.000000" customWidth="1" style="1"/>
    <col min="9222" max="9222" width="19.441441" customWidth="1" style="1"/>
    <col min="9223" max="9227" width="18.666667" customWidth="1" style="1"/>
    <col min="9228" max="9228" width="19.000000" customWidth="1" style="1"/>
    <col min="9229" max="9229" width="4.216216" customWidth="1" style="1"/>
    <col min="9230" max="9230" width="14.666667" customWidth="1" style="1"/>
    <col min="9231" max="9248" width="15.441441" hidden="1" style="1">
      <extLst>
        <ext uri="smNativeData">
          <pm:columnDef xmlns:pm="smNativeData" id="1737317587" min="9231" max="9248" hidden="1" collapsedDB="0" collapsedOL="0"/>
        </ext>
      </extLst>
    </col>
    <col min="9249" max="9420" width="15.441441" style="1"/>
    <col min="9421" max="9421" width="3.216216" customWidth="1" style="1"/>
    <col min="9422" max="9472" width="15.441441" style="1"/>
    <col min="9473" max="9473" width="10.558559" customWidth="1" style="1"/>
    <col min="9474" max="9474" width="5.558559" customWidth="1" style="1"/>
    <col min="9475" max="9475" width="19.000000" customWidth="1" style="1"/>
    <col min="9476" max="9476" width="46.882883" customWidth="1" style="1"/>
    <col min="9477" max="9477" width="32.000000" customWidth="1" style="1"/>
    <col min="9478" max="9478" width="19.441441" customWidth="1" style="1"/>
    <col min="9479" max="9483" width="18.666667" customWidth="1" style="1"/>
    <col min="9484" max="9484" width="19.000000" customWidth="1" style="1"/>
    <col min="9485" max="9485" width="4.216216" customWidth="1" style="1"/>
    <col min="9486" max="9486" width="14.666667" customWidth="1" style="1"/>
    <col min="9487" max="9504" width="15.441441" hidden="1" style="1">
      <extLst>
        <ext uri="smNativeData">
          <pm:columnDef xmlns:pm="smNativeData" id="1737317587" min="9487" max="9504" hidden="1" collapsedDB="0" collapsedOL="0"/>
        </ext>
      </extLst>
    </col>
    <col min="9505" max="9676" width="15.441441" style="1"/>
    <col min="9677" max="9677" width="3.216216" customWidth="1" style="1"/>
    <col min="9678" max="9728" width="15.441441" style="1"/>
    <col min="9729" max="9729" width="10.558559" customWidth="1" style="1"/>
    <col min="9730" max="9730" width="5.558559" customWidth="1" style="1"/>
    <col min="9731" max="9731" width="19.000000" customWidth="1" style="1"/>
    <col min="9732" max="9732" width="46.882883" customWidth="1" style="1"/>
    <col min="9733" max="9733" width="32.000000" customWidth="1" style="1"/>
    <col min="9734" max="9734" width="19.441441" customWidth="1" style="1"/>
    <col min="9735" max="9739" width="18.666667" customWidth="1" style="1"/>
    <col min="9740" max="9740" width="19.000000" customWidth="1" style="1"/>
    <col min="9741" max="9741" width="4.216216" customWidth="1" style="1"/>
    <col min="9742" max="9742" width="14.666667" customWidth="1" style="1"/>
    <col min="9743" max="9760" width="15.441441" hidden="1" style="1">
      <extLst>
        <ext uri="smNativeData">
          <pm:columnDef xmlns:pm="smNativeData" id="1737317587" min="9743" max="9760" hidden="1" collapsedDB="0" collapsedOL="0"/>
        </ext>
      </extLst>
    </col>
    <col min="9761" max="9932" width="15.441441" style="1"/>
    <col min="9933" max="9933" width="3.216216" customWidth="1" style="1"/>
    <col min="9934" max="9984" width="15.441441" style="1"/>
    <col min="9985" max="9985" width="10.558559" customWidth="1" style="1"/>
    <col min="9986" max="9986" width="5.558559" customWidth="1" style="1"/>
    <col min="9987" max="9987" width="19.000000" customWidth="1" style="1"/>
    <col min="9988" max="9988" width="46.882883" customWidth="1" style="1"/>
    <col min="9989" max="9989" width="32.000000" customWidth="1" style="1"/>
    <col min="9990" max="9990" width="19.441441" customWidth="1" style="1"/>
    <col min="9991" max="9995" width="18.666667" customWidth="1" style="1"/>
    <col min="9996" max="9996" width="19.000000" customWidth="1" style="1"/>
    <col min="9997" max="9997" width="4.216216" customWidth="1" style="1"/>
    <col min="9998" max="9998" width="14.666667" customWidth="1" style="1"/>
    <col min="9999" max="10016" width="15.441441" hidden="1" style="1">
      <extLst>
        <ext uri="smNativeData">
          <pm:columnDef xmlns:pm="smNativeData" id="1737317587" min="9999" max="10016" hidden="1" collapsedDB="0" collapsedOL="0"/>
        </ext>
      </extLst>
    </col>
    <col min="10017" max="10188" width="15.441441" style="1"/>
    <col min="10189" max="10189" width="3.216216" customWidth="1" style="1"/>
    <col min="10190" max="10240" width="15.441441" style="1"/>
    <col min="10241" max="10241" width="10.558559" customWidth="1" style="1"/>
    <col min="10242" max="10242" width="5.558559" customWidth="1" style="1"/>
    <col min="10243" max="10243" width="19.000000" customWidth="1" style="1"/>
    <col min="10244" max="10244" width="46.882883" customWidth="1" style="1"/>
    <col min="10245" max="10245" width="32.000000" customWidth="1" style="1"/>
    <col min="10246" max="10246" width="19.441441" customWidth="1" style="1"/>
    <col min="10247" max="10251" width="18.666667" customWidth="1" style="1"/>
    <col min="10252" max="10252" width="19.000000" customWidth="1" style="1"/>
    <col min="10253" max="10253" width="4.216216" customWidth="1" style="1"/>
    <col min="10254" max="10254" width="14.666667" customWidth="1" style="1"/>
    <col min="10255" max="10272" width="15.441441" hidden="1" style="1">
      <extLst>
        <ext uri="smNativeData">
          <pm:columnDef xmlns:pm="smNativeData" id="1737317587" min="10255" max="10272" hidden="1" collapsedDB="0" collapsedOL="0"/>
        </ext>
      </extLst>
    </col>
    <col min="10273" max="10444" width="15.441441" style="1"/>
    <col min="10445" max="10445" width="3.216216" customWidth="1" style="1"/>
    <col min="10446" max="10496" width="15.441441" style="1"/>
    <col min="10497" max="10497" width="10.558559" customWidth="1" style="1"/>
    <col min="10498" max="10498" width="5.558559" customWidth="1" style="1"/>
    <col min="10499" max="10499" width="19.000000" customWidth="1" style="1"/>
    <col min="10500" max="10500" width="46.882883" customWidth="1" style="1"/>
    <col min="10501" max="10501" width="32.000000" customWidth="1" style="1"/>
    <col min="10502" max="10502" width="19.441441" customWidth="1" style="1"/>
    <col min="10503" max="10507" width="18.666667" customWidth="1" style="1"/>
    <col min="10508" max="10508" width="19.000000" customWidth="1" style="1"/>
    <col min="10509" max="10509" width="4.216216" customWidth="1" style="1"/>
    <col min="10510" max="10510" width="14.666667" customWidth="1" style="1"/>
    <col min="10511" max="10528" width="15.441441" hidden="1" style="1">
      <extLst>
        <ext uri="smNativeData">
          <pm:columnDef xmlns:pm="smNativeData" id="1737317587" min="10511" max="10528" hidden="1" collapsedDB="0" collapsedOL="0"/>
        </ext>
      </extLst>
    </col>
    <col min="10529" max="10700" width="15.441441" style="1"/>
    <col min="10701" max="10701" width="3.216216" customWidth="1" style="1"/>
    <col min="10702" max="10752" width="15.441441" style="1"/>
    <col min="10753" max="10753" width="10.558559" customWidth="1" style="1"/>
    <col min="10754" max="10754" width="5.558559" customWidth="1" style="1"/>
    <col min="10755" max="10755" width="19.000000" customWidth="1" style="1"/>
    <col min="10756" max="10756" width="46.882883" customWidth="1" style="1"/>
    <col min="10757" max="10757" width="32.000000" customWidth="1" style="1"/>
    <col min="10758" max="10758" width="19.441441" customWidth="1" style="1"/>
    <col min="10759" max="10763" width="18.666667" customWidth="1" style="1"/>
    <col min="10764" max="10764" width="19.000000" customWidth="1" style="1"/>
    <col min="10765" max="10765" width="4.216216" customWidth="1" style="1"/>
    <col min="10766" max="10766" width="14.666667" customWidth="1" style="1"/>
    <col min="10767" max="10784" width="15.441441" hidden="1" style="1">
      <extLst>
        <ext uri="smNativeData">
          <pm:columnDef xmlns:pm="smNativeData" id="1737317587" min="10767" max="10784" hidden="1" collapsedDB="0" collapsedOL="0"/>
        </ext>
      </extLst>
    </col>
    <col min="10785" max="10956" width="15.441441" style="1"/>
    <col min="10957" max="10957" width="3.216216" customWidth="1" style="1"/>
    <col min="10958" max="11008" width="15.441441" style="1"/>
    <col min="11009" max="11009" width="10.558559" customWidth="1" style="1"/>
    <col min="11010" max="11010" width="5.558559" customWidth="1" style="1"/>
    <col min="11011" max="11011" width="19.000000" customWidth="1" style="1"/>
    <col min="11012" max="11012" width="46.882883" customWidth="1" style="1"/>
    <col min="11013" max="11013" width="32.000000" customWidth="1" style="1"/>
    <col min="11014" max="11014" width="19.441441" customWidth="1" style="1"/>
    <col min="11015" max="11019" width="18.666667" customWidth="1" style="1"/>
    <col min="11020" max="11020" width="19.000000" customWidth="1" style="1"/>
    <col min="11021" max="11021" width="4.216216" customWidth="1" style="1"/>
    <col min="11022" max="11022" width="14.666667" customWidth="1" style="1"/>
    <col min="11023" max="11040" width="15.441441" hidden="1" style="1">
      <extLst>
        <ext uri="smNativeData">
          <pm:columnDef xmlns:pm="smNativeData" id="1737317587" min="11023" max="11040" hidden="1" collapsedDB="0" collapsedOL="0"/>
        </ext>
      </extLst>
    </col>
    <col min="11041" max="11212" width="15.441441" style="1"/>
    <col min="11213" max="11213" width="3.216216" customWidth="1" style="1"/>
    <col min="11214" max="11264" width="15.441441" style="1"/>
    <col min="11265" max="11265" width="10.558559" customWidth="1" style="1"/>
    <col min="11266" max="11266" width="5.558559" customWidth="1" style="1"/>
    <col min="11267" max="11267" width="19.000000" customWidth="1" style="1"/>
    <col min="11268" max="11268" width="46.882883" customWidth="1" style="1"/>
    <col min="11269" max="11269" width="32.000000" customWidth="1" style="1"/>
    <col min="11270" max="11270" width="19.441441" customWidth="1" style="1"/>
    <col min="11271" max="11275" width="18.666667" customWidth="1" style="1"/>
    <col min="11276" max="11276" width="19.000000" customWidth="1" style="1"/>
    <col min="11277" max="11277" width="4.216216" customWidth="1" style="1"/>
    <col min="11278" max="11278" width="14.666667" customWidth="1" style="1"/>
    <col min="11279" max="11296" width="15.441441" hidden="1" style="1">
      <extLst>
        <ext uri="smNativeData">
          <pm:columnDef xmlns:pm="smNativeData" id="1737317587" min="11279" max="11296" hidden="1" collapsedDB="0" collapsedOL="0"/>
        </ext>
      </extLst>
    </col>
    <col min="11297" max="11468" width="15.441441" style="1"/>
    <col min="11469" max="11469" width="3.216216" customWidth="1" style="1"/>
    <col min="11470" max="11520" width="15.441441" style="1"/>
    <col min="11521" max="11521" width="10.558559" customWidth="1" style="1"/>
    <col min="11522" max="11522" width="5.558559" customWidth="1" style="1"/>
    <col min="11523" max="11523" width="19.000000" customWidth="1" style="1"/>
    <col min="11524" max="11524" width="46.882883" customWidth="1" style="1"/>
    <col min="11525" max="11525" width="32.000000" customWidth="1" style="1"/>
    <col min="11526" max="11526" width="19.441441" customWidth="1" style="1"/>
    <col min="11527" max="11531" width="18.666667" customWidth="1" style="1"/>
    <col min="11532" max="11532" width="19.000000" customWidth="1" style="1"/>
    <col min="11533" max="11533" width="4.216216" customWidth="1" style="1"/>
    <col min="11534" max="11534" width="14.666667" customWidth="1" style="1"/>
    <col min="11535" max="11552" width="15.441441" hidden="1" style="1">
      <extLst>
        <ext uri="smNativeData">
          <pm:columnDef xmlns:pm="smNativeData" id="1737317587" min="11535" max="11552" hidden="1" collapsedDB="0" collapsedOL="0"/>
        </ext>
      </extLst>
    </col>
    <col min="11553" max="11724" width="15.441441" style="1"/>
    <col min="11725" max="11725" width="3.216216" customWidth="1" style="1"/>
    <col min="11726" max="11776" width="15.441441" style="1"/>
    <col min="11777" max="11777" width="10.558559" customWidth="1" style="1"/>
    <col min="11778" max="11778" width="5.558559" customWidth="1" style="1"/>
    <col min="11779" max="11779" width="19.000000" customWidth="1" style="1"/>
    <col min="11780" max="11780" width="46.882883" customWidth="1" style="1"/>
    <col min="11781" max="11781" width="32.000000" customWidth="1" style="1"/>
    <col min="11782" max="11782" width="19.441441" customWidth="1" style="1"/>
    <col min="11783" max="11787" width="18.666667" customWidth="1" style="1"/>
    <col min="11788" max="11788" width="19.000000" customWidth="1" style="1"/>
    <col min="11789" max="11789" width="4.216216" customWidth="1" style="1"/>
    <col min="11790" max="11790" width="14.666667" customWidth="1" style="1"/>
    <col min="11791" max="11808" width="15.441441" hidden="1" style="1">
      <extLst>
        <ext uri="smNativeData">
          <pm:columnDef xmlns:pm="smNativeData" id="1737317587" min="11791" max="11808" hidden="1" collapsedDB="0" collapsedOL="0"/>
        </ext>
      </extLst>
    </col>
    <col min="11809" max="11980" width="15.441441" style="1"/>
    <col min="11981" max="11981" width="3.216216" customWidth="1" style="1"/>
    <col min="11982" max="12032" width="15.441441" style="1"/>
    <col min="12033" max="12033" width="10.558559" customWidth="1" style="1"/>
    <col min="12034" max="12034" width="5.558559" customWidth="1" style="1"/>
    <col min="12035" max="12035" width="19.000000" customWidth="1" style="1"/>
    <col min="12036" max="12036" width="46.882883" customWidth="1" style="1"/>
    <col min="12037" max="12037" width="32.000000" customWidth="1" style="1"/>
    <col min="12038" max="12038" width="19.441441" customWidth="1" style="1"/>
    <col min="12039" max="12043" width="18.666667" customWidth="1" style="1"/>
    <col min="12044" max="12044" width="19.000000" customWidth="1" style="1"/>
    <col min="12045" max="12045" width="4.216216" customWidth="1" style="1"/>
    <col min="12046" max="12046" width="14.666667" customWidth="1" style="1"/>
    <col min="12047" max="12064" width="15.441441" hidden="1" style="1">
      <extLst>
        <ext uri="smNativeData">
          <pm:columnDef xmlns:pm="smNativeData" id="1737317587" min="12047" max="12064" hidden="1" collapsedDB="0" collapsedOL="0"/>
        </ext>
      </extLst>
    </col>
    <col min="12065" max="12236" width="15.441441" style="1"/>
    <col min="12237" max="12237" width="3.216216" customWidth="1" style="1"/>
    <col min="12238" max="12288" width="15.441441" style="1"/>
    <col min="12289" max="12289" width="10.558559" customWidth="1" style="1"/>
    <col min="12290" max="12290" width="5.558559" customWidth="1" style="1"/>
    <col min="12291" max="12291" width="19.000000" customWidth="1" style="1"/>
    <col min="12292" max="12292" width="46.882883" customWidth="1" style="1"/>
    <col min="12293" max="12293" width="32.000000" customWidth="1" style="1"/>
    <col min="12294" max="12294" width="19.441441" customWidth="1" style="1"/>
    <col min="12295" max="12299" width="18.666667" customWidth="1" style="1"/>
    <col min="12300" max="12300" width="19.000000" customWidth="1" style="1"/>
    <col min="12301" max="12301" width="4.216216" customWidth="1" style="1"/>
    <col min="12302" max="12302" width="14.666667" customWidth="1" style="1"/>
    <col min="12303" max="12320" width="15.441441" hidden="1" style="1">
      <extLst>
        <ext uri="smNativeData">
          <pm:columnDef xmlns:pm="smNativeData" id="1737317587" min="12303" max="12320" hidden="1" collapsedDB="0" collapsedOL="0"/>
        </ext>
      </extLst>
    </col>
    <col min="12321" max="12492" width="15.441441" style="1"/>
    <col min="12493" max="12493" width="3.216216" customWidth="1" style="1"/>
    <col min="12494" max="12544" width="15.441441" style="1"/>
    <col min="12545" max="12545" width="10.558559" customWidth="1" style="1"/>
    <col min="12546" max="12546" width="5.558559" customWidth="1" style="1"/>
    <col min="12547" max="12547" width="19.000000" customWidth="1" style="1"/>
    <col min="12548" max="12548" width="46.882883" customWidth="1" style="1"/>
    <col min="12549" max="12549" width="32.000000" customWidth="1" style="1"/>
    <col min="12550" max="12550" width="19.441441" customWidth="1" style="1"/>
    <col min="12551" max="12555" width="18.666667" customWidth="1" style="1"/>
    <col min="12556" max="12556" width="19.000000" customWidth="1" style="1"/>
    <col min="12557" max="12557" width="4.216216" customWidth="1" style="1"/>
    <col min="12558" max="12558" width="14.666667" customWidth="1" style="1"/>
    <col min="12559" max="12576" width="15.441441" hidden="1" style="1">
      <extLst>
        <ext uri="smNativeData">
          <pm:columnDef xmlns:pm="smNativeData" id="1737317587" min="12559" max="12576" hidden="1" collapsedDB="0" collapsedOL="0"/>
        </ext>
      </extLst>
    </col>
    <col min="12577" max="12748" width="15.441441" style="1"/>
    <col min="12749" max="12749" width="3.216216" customWidth="1" style="1"/>
    <col min="12750" max="12800" width="15.441441" style="1"/>
    <col min="12801" max="12801" width="10.558559" customWidth="1" style="1"/>
    <col min="12802" max="12802" width="5.558559" customWidth="1" style="1"/>
    <col min="12803" max="12803" width="19.000000" customWidth="1" style="1"/>
    <col min="12804" max="12804" width="46.882883" customWidth="1" style="1"/>
    <col min="12805" max="12805" width="32.000000" customWidth="1" style="1"/>
    <col min="12806" max="12806" width="19.441441" customWidth="1" style="1"/>
    <col min="12807" max="12811" width="18.666667" customWidth="1" style="1"/>
    <col min="12812" max="12812" width="19.000000" customWidth="1" style="1"/>
    <col min="12813" max="12813" width="4.216216" customWidth="1" style="1"/>
    <col min="12814" max="12814" width="14.666667" customWidth="1" style="1"/>
    <col min="12815" max="12832" width="15.441441" hidden="1" style="1">
      <extLst>
        <ext uri="smNativeData">
          <pm:columnDef xmlns:pm="smNativeData" id="1737317587" min="12815" max="12832" hidden="1" collapsedDB="0" collapsedOL="0"/>
        </ext>
      </extLst>
    </col>
    <col min="12833" max="13004" width="15.441441" style="1"/>
    <col min="13005" max="13005" width="3.216216" customWidth="1" style="1"/>
    <col min="13006" max="13056" width="15.441441" style="1"/>
    <col min="13057" max="13057" width="10.558559" customWidth="1" style="1"/>
    <col min="13058" max="13058" width="5.558559" customWidth="1" style="1"/>
    <col min="13059" max="13059" width="19.000000" customWidth="1" style="1"/>
    <col min="13060" max="13060" width="46.882883" customWidth="1" style="1"/>
    <col min="13061" max="13061" width="32.000000" customWidth="1" style="1"/>
    <col min="13062" max="13062" width="19.441441" customWidth="1" style="1"/>
    <col min="13063" max="13067" width="18.666667" customWidth="1" style="1"/>
    <col min="13068" max="13068" width="19.000000" customWidth="1" style="1"/>
    <col min="13069" max="13069" width="4.216216" customWidth="1" style="1"/>
    <col min="13070" max="13070" width="14.666667" customWidth="1" style="1"/>
    <col min="13071" max="13088" width="15.441441" hidden="1" style="1">
      <extLst>
        <ext uri="smNativeData">
          <pm:columnDef xmlns:pm="smNativeData" id="1737317587" min="13071" max="13088" hidden="1" collapsedDB="0" collapsedOL="0"/>
        </ext>
      </extLst>
    </col>
    <col min="13089" max="13260" width="15.441441" style="1"/>
    <col min="13261" max="13261" width="3.216216" customWidth="1" style="1"/>
    <col min="13262" max="13312" width="15.441441" style="1"/>
    <col min="13313" max="13313" width="10.558559" customWidth="1" style="1"/>
    <col min="13314" max="13314" width="5.558559" customWidth="1" style="1"/>
    <col min="13315" max="13315" width="19.000000" customWidth="1" style="1"/>
    <col min="13316" max="13316" width="46.882883" customWidth="1" style="1"/>
    <col min="13317" max="13317" width="32.000000" customWidth="1" style="1"/>
    <col min="13318" max="13318" width="19.441441" customWidth="1" style="1"/>
    <col min="13319" max="13323" width="18.666667" customWidth="1" style="1"/>
    <col min="13324" max="13324" width="19.000000" customWidth="1" style="1"/>
    <col min="13325" max="13325" width="4.216216" customWidth="1" style="1"/>
    <col min="13326" max="13326" width="14.666667" customWidth="1" style="1"/>
    <col min="13327" max="13344" width="15.441441" hidden="1" style="1">
      <extLst>
        <ext uri="smNativeData">
          <pm:columnDef xmlns:pm="smNativeData" id="1737317587" min="13327" max="13344" hidden="1" collapsedDB="0" collapsedOL="0"/>
        </ext>
      </extLst>
    </col>
    <col min="13345" max="13516" width="15.441441" style="1"/>
    <col min="13517" max="13517" width="3.216216" customWidth="1" style="1"/>
    <col min="13518" max="13568" width="15.441441" style="1"/>
    <col min="13569" max="13569" width="10.558559" customWidth="1" style="1"/>
    <col min="13570" max="13570" width="5.558559" customWidth="1" style="1"/>
    <col min="13571" max="13571" width="19.000000" customWidth="1" style="1"/>
    <col min="13572" max="13572" width="46.882883" customWidth="1" style="1"/>
    <col min="13573" max="13573" width="32.000000" customWidth="1" style="1"/>
    <col min="13574" max="13574" width="19.441441" customWidth="1" style="1"/>
    <col min="13575" max="13579" width="18.666667" customWidth="1" style="1"/>
    <col min="13580" max="13580" width="19.000000" customWidth="1" style="1"/>
    <col min="13581" max="13581" width="4.216216" customWidth="1" style="1"/>
    <col min="13582" max="13582" width="14.666667" customWidth="1" style="1"/>
    <col min="13583" max="13600" width="15.441441" hidden="1" style="1">
      <extLst>
        <ext uri="smNativeData">
          <pm:columnDef xmlns:pm="smNativeData" id="1737317587" min="13583" max="13600" hidden="1" collapsedDB="0" collapsedOL="0"/>
        </ext>
      </extLst>
    </col>
    <col min="13601" max="13772" width="15.441441" style="1"/>
    <col min="13773" max="13773" width="3.216216" customWidth="1" style="1"/>
    <col min="13774" max="13824" width="15.441441" style="1"/>
    <col min="13825" max="13825" width="10.558559" customWidth="1" style="1"/>
    <col min="13826" max="13826" width="5.558559" customWidth="1" style="1"/>
    <col min="13827" max="13827" width="19.000000" customWidth="1" style="1"/>
    <col min="13828" max="13828" width="46.882883" customWidth="1" style="1"/>
    <col min="13829" max="13829" width="32.000000" customWidth="1" style="1"/>
    <col min="13830" max="13830" width="19.441441" customWidth="1" style="1"/>
    <col min="13831" max="13835" width="18.666667" customWidth="1" style="1"/>
    <col min="13836" max="13836" width="19.000000" customWidth="1" style="1"/>
    <col min="13837" max="13837" width="4.216216" customWidth="1" style="1"/>
    <col min="13838" max="13838" width="14.666667" customWidth="1" style="1"/>
    <col min="13839" max="13856" width="15.441441" hidden="1" style="1">
      <extLst>
        <ext uri="smNativeData">
          <pm:columnDef xmlns:pm="smNativeData" id="1737317587" min="13839" max="13856" hidden="1" collapsedDB="0" collapsedOL="0"/>
        </ext>
      </extLst>
    </col>
    <col min="13857" max="14028" width="15.441441" style="1"/>
    <col min="14029" max="14029" width="3.216216" customWidth="1" style="1"/>
    <col min="14030" max="14080" width="15.441441" style="1"/>
    <col min="14081" max="14081" width="10.558559" customWidth="1" style="1"/>
    <col min="14082" max="14082" width="5.558559" customWidth="1" style="1"/>
    <col min="14083" max="14083" width="19.000000" customWidth="1" style="1"/>
    <col min="14084" max="14084" width="46.882883" customWidth="1" style="1"/>
    <col min="14085" max="14085" width="32.000000" customWidth="1" style="1"/>
    <col min="14086" max="14086" width="19.441441" customWidth="1" style="1"/>
    <col min="14087" max="14091" width="18.666667" customWidth="1" style="1"/>
    <col min="14092" max="14092" width="19.000000" customWidth="1" style="1"/>
    <col min="14093" max="14093" width="4.216216" customWidth="1" style="1"/>
    <col min="14094" max="14094" width="14.666667" customWidth="1" style="1"/>
    <col min="14095" max="14112" width="15.441441" hidden="1" style="1">
      <extLst>
        <ext uri="smNativeData">
          <pm:columnDef xmlns:pm="smNativeData" id="1737317587" min="14095" max="14112" hidden="1" collapsedDB="0" collapsedOL="0"/>
        </ext>
      </extLst>
    </col>
    <col min="14113" max="14284" width="15.441441" style="1"/>
    <col min="14285" max="14285" width="3.216216" customWidth="1" style="1"/>
    <col min="14286" max="14336" width="15.441441" style="1"/>
    <col min="14337" max="14337" width="10.558559" customWidth="1" style="1"/>
    <col min="14338" max="14338" width="5.558559" customWidth="1" style="1"/>
    <col min="14339" max="14339" width="19.000000" customWidth="1" style="1"/>
    <col min="14340" max="14340" width="46.882883" customWidth="1" style="1"/>
    <col min="14341" max="14341" width="32.000000" customWidth="1" style="1"/>
    <col min="14342" max="14342" width="19.441441" customWidth="1" style="1"/>
    <col min="14343" max="14347" width="18.666667" customWidth="1" style="1"/>
    <col min="14348" max="14348" width="19.000000" customWidth="1" style="1"/>
    <col min="14349" max="14349" width="4.216216" customWidth="1" style="1"/>
    <col min="14350" max="14350" width="14.666667" customWidth="1" style="1"/>
    <col min="14351" max="14368" width="15.441441" hidden="1" style="1">
      <extLst>
        <ext uri="smNativeData">
          <pm:columnDef xmlns:pm="smNativeData" id="1737317587" min="14351" max="14368" hidden="1" collapsedDB="0" collapsedOL="0"/>
        </ext>
      </extLst>
    </col>
    <col min="14369" max="14540" width="15.441441" style="1"/>
    <col min="14541" max="14541" width="3.216216" customWidth="1" style="1"/>
    <col min="14542" max="14592" width="15.441441" style="1"/>
    <col min="14593" max="14593" width="10.558559" customWidth="1" style="1"/>
    <col min="14594" max="14594" width="5.558559" customWidth="1" style="1"/>
    <col min="14595" max="14595" width="19.000000" customWidth="1" style="1"/>
    <col min="14596" max="14596" width="46.882883" customWidth="1" style="1"/>
    <col min="14597" max="14597" width="32.000000" customWidth="1" style="1"/>
    <col min="14598" max="14598" width="19.441441" customWidth="1" style="1"/>
    <col min="14599" max="14603" width="18.666667" customWidth="1" style="1"/>
    <col min="14604" max="14604" width="19.000000" customWidth="1" style="1"/>
    <col min="14605" max="14605" width="4.216216" customWidth="1" style="1"/>
    <col min="14606" max="14606" width="14.666667" customWidth="1" style="1"/>
    <col min="14607" max="14624" width="15.441441" hidden="1" style="1">
      <extLst>
        <ext uri="smNativeData">
          <pm:columnDef xmlns:pm="smNativeData" id="1737317587" min="14607" max="14624" hidden="1" collapsedDB="0" collapsedOL="0"/>
        </ext>
      </extLst>
    </col>
    <col min="14625" max="14796" width="15.441441" style="1"/>
    <col min="14797" max="14797" width="3.216216" customWidth="1" style="1"/>
    <col min="14798" max="14848" width="15.441441" style="1"/>
    <col min="14849" max="14849" width="10.558559" customWidth="1" style="1"/>
    <col min="14850" max="14850" width="5.558559" customWidth="1" style="1"/>
    <col min="14851" max="14851" width="19.000000" customWidth="1" style="1"/>
    <col min="14852" max="14852" width="46.882883" customWidth="1" style="1"/>
    <col min="14853" max="14853" width="32.000000" customWidth="1" style="1"/>
    <col min="14854" max="14854" width="19.441441" customWidth="1" style="1"/>
    <col min="14855" max="14859" width="18.666667" customWidth="1" style="1"/>
    <col min="14860" max="14860" width="19.000000" customWidth="1" style="1"/>
    <col min="14861" max="14861" width="4.216216" customWidth="1" style="1"/>
    <col min="14862" max="14862" width="14.666667" customWidth="1" style="1"/>
    <col min="14863" max="14880" width="15.441441" hidden="1" style="1">
      <extLst>
        <ext uri="smNativeData">
          <pm:columnDef xmlns:pm="smNativeData" id="1737317587" min="14863" max="14880" hidden="1" collapsedDB="0" collapsedOL="0"/>
        </ext>
      </extLst>
    </col>
    <col min="14881" max="15052" width="15.441441" style="1"/>
    <col min="15053" max="15053" width="3.216216" customWidth="1" style="1"/>
    <col min="15054" max="15104" width="15.441441" style="1"/>
    <col min="15105" max="15105" width="10.558559" customWidth="1" style="1"/>
    <col min="15106" max="15106" width="5.558559" customWidth="1" style="1"/>
    <col min="15107" max="15107" width="19.000000" customWidth="1" style="1"/>
    <col min="15108" max="15108" width="46.882883" customWidth="1" style="1"/>
    <col min="15109" max="15109" width="32.000000" customWidth="1" style="1"/>
    <col min="15110" max="15110" width="19.441441" customWidth="1" style="1"/>
    <col min="15111" max="15115" width="18.666667" customWidth="1" style="1"/>
    <col min="15116" max="15116" width="19.000000" customWidth="1" style="1"/>
    <col min="15117" max="15117" width="4.216216" customWidth="1" style="1"/>
    <col min="15118" max="15118" width="14.666667" customWidth="1" style="1"/>
    <col min="15119" max="15136" width="15.441441" hidden="1" style="1">
      <extLst>
        <ext uri="smNativeData">
          <pm:columnDef xmlns:pm="smNativeData" id="1737317587" min="15119" max="15136" hidden="1" collapsedDB="0" collapsedOL="0"/>
        </ext>
      </extLst>
    </col>
    <col min="15137" max="15308" width="15.441441" style="1"/>
    <col min="15309" max="15309" width="3.216216" customWidth="1" style="1"/>
    <col min="15310" max="15360" width="15.441441" style="1"/>
    <col min="15361" max="15361" width="10.558559" customWidth="1" style="1"/>
    <col min="15362" max="15362" width="5.558559" customWidth="1" style="1"/>
    <col min="15363" max="15363" width="19.000000" customWidth="1" style="1"/>
    <col min="15364" max="15364" width="46.882883" customWidth="1" style="1"/>
    <col min="15365" max="15365" width="32.000000" customWidth="1" style="1"/>
    <col min="15366" max="15366" width="19.441441" customWidth="1" style="1"/>
    <col min="15367" max="15371" width="18.666667" customWidth="1" style="1"/>
    <col min="15372" max="15372" width="19.000000" customWidth="1" style="1"/>
    <col min="15373" max="15373" width="4.216216" customWidth="1" style="1"/>
    <col min="15374" max="15374" width="14.666667" customWidth="1" style="1"/>
    <col min="15375" max="15392" width="15.441441" hidden="1" style="1">
      <extLst>
        <ext uri="smNativeData">
          <pm:columnDef xmlns:pm="smNativeData" id="1737317587" min="15375" max="15392" hidden="1" collapsedDB="0" collapsedOL="0"/>
        </ext>
      </extLst>
    </col>
    <col min="15393" max="15564" width="15.441441" style="1"/>
    <col min="15565" max="15565" width="3.216216" customWidth="1" style="1"/>
    <col min="15566" max="15616" width="15.441441" style="1"/>
    <col min="15617" max="15617" width="10.558559" customWidth="1" style="1"/>
    <col min="15618" max="15618" width="5.558559" customWidth="1" style="1"/>
    <col min="15619" max="15619" width="19.000000" customWidth="1" style="1"/>
    <col min="15620" max="15620" width="46.882883" customWidth="1" style="1"/>
    <col min="15621" max="15621" width="32.000000" customWidth="1" style="1"/>
    <col min="15622" max="15622" width="19.441441" customWidth="1" style="1"/>
    <col min="15623" max="15627" width="18.666667" customWidth="1" style="1"/>
    <col min="15628" max="15628" width="19.000000" customWidth="1" style="1"/>
    <col min="15629" max="15629" width="4.216216" customWidth="1" style="1"/>
    <col min="15630" max="15630" width="14.666667" customWidth="1" style="1"/>
    <col min="15631" max="15648" width="15.441441" hidden="1" style="1">
      <extLst>
        <ext uri="smNativeData">
          <pm:columnDef xmlns:pm="smNativeData" id="1737317587" min="15631" max="15648" hidden="1" collapsedDB="0" collapsedOL="0"/>
        </ext>
      </extLst>
    </col>
    <col min="15649" max="15820" width="15.441441" style="1"/>
    <col min="15821" max="15821" width="3.216216" customWidth="1" style="1"/>
    <col min="15822" max="15872" width="15.441441" style="1"/>
    <col min="15873" max="15873" width="10.558559" customWidth="1" style="1"/>
    <col min="15874" max="15874" width="5.558559" customWidth="1" style="1"/>
    <col min="15875" max="15875" width="19.000000" customWidth="1" style="1"/>
    <col min="15876" max="15876" width="46.882883" customWidth="1" style="1"/>
    <col min="15877" max="15877" width="32.000000" customWidth="1" style="1"/>
    <col min="15878" max="15878" width="19.441441" customWidth="1" style="1"/>
    <col min="15879" max="15883" width="18.666667" customWidth="1" style="1"/>
    <col min="15884" max="15884" width="19.000000" customWidth="1" style="1"/>
    <col min="15885" max="15885" width="4.216216" customWidth="1" style="1"/>
    <col min="15886" max="15886" width="14.666667" customWidth="1" style="1"/>
    <col min="15887" max="15904" width="15.441441" hidden="1" style="1">
      <extLst>
        <ext uri="smNativeData">
          <pm:columnDef xmlns:pm="smNativeData" id="1737317587" min="15887" max="15904" hidden="1" collapsedDB="0" collapsedOL="0"/>
        </ext>
      </extLst>
    </col>
    <col min="15905" max="16076" width="15.441441" style="1"/>
    <col min="16077" max="16077" width="3.216216" customWidth="1" style="1"/>
    <col min="16078" max="16128" width="15.441441" style="1"/>
    <col min="16129" max="16129" width="10.558559" customWidth="1" style="1"/>
    <col min="16130" max="16130" width="5.558559" customWidth="1" style="1"/>
    <col min="16131" max="16131" width="19.000000" customWidth="1" style="1"/>
    <col min="16132" max="16132" width="46.882883" customWidth="1" style="1"/>
    <col min="16133" max="16133" width="32.000000" customWidth="1" style="1"/>
    <col min="16134" max="16134" width="19.441441" customWidth="1" style="1"/>
    <col min="16135" max="16139" width="18.666667" customWidth="1" style="1"/>
    <col min="16140" max="16140" width="19.000000" customWidth="1" style="1"/>
    <col min="16141" max="16141" width="4.216216" customWidth="1" style="1"/>
    <col min="16142" max="16142" width="14.666667" customWidth="1" style="1"/>
    <col min="16143" max="16160" width="15.441441" hidden="1" style="1">
      <extLst>
        <ext uri="smNativeData">
          <pm:columnDef xmlns:pm="smNativeData" id="1737317587" min="16143" max="16160" hidden="1" collapsedDB="0" collapsedOL="0"/>
        </ext>
      </extLst>
    </col>
    <col min="16161" max="16332" width="15.441441" style="1"/>
    <col min="16333" max="16333" width="3.216216" customWidth="1" style="1"/>
    <col min="16334" max="16384" width="15.441441" style="1"/>
  </cols>
  <sheetData>
    <row r="1" spans="1:255" ht="45.75" customHeight="1">
      <c r="A1" s="241"/>
      <c r="B1" s="241"/>
      <c r="C1" s="241"/>
      <c r="D1" s="241"/>
      <c r="E1" s="241"/>
      <c r="F1" s="241"/>
      <c r="G1" s="241"/>
      <c r="H1" s="242" t="s">
        <v>71</v>
      </c>
      <c r="I1" s="242"/>
      <c r="J1" s="242"/>
      <c r="K1" s="242"/>
      <c r="L1" s="242"/>
      <c r="M1" s="37"/>
      <c r="N1" s="11"/>
      <c r="O1" s="12"/>
      <c r="P1" s="12"/>
      <c r="Q1" s="12"/>
      <c r="R1" s="12"/>
      <c r="S1" s="12"/>
      <c r="T1" s="12"/>
      <c r="U1" s="12"/>
      <c r="V1" s="12"/>
      <c r="W1" s="12"/>
      <c r="X1" s="12"/>
      <c r="Y1" s="12"/>
      <c r="Z1" s="12"/>
      <c r="AA1" s="12"/>
      <c r="AB1" s="12"/>
      <c r="AC1" s="12"/>
      <c r="AD1" s="12"/>
      <c r="AE1" s="12"/>
      <c r="AF1" s="12"/>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row>
    <row r="2" spans="1:255" ht="50.10" customHeight="1">
      <c r="A2" s="241"/>
      <c r="B2" s="241"/>
      <c r="C2" s="241"/>
      <c r="D2" s="241"/>
      <c r="E2" s="241"/>
      <c r="F2" s="241"/>
      <c r="G2" s="241"/>
      <c r="H2" s="241"/>
      <c r="I2" s="243" t="s">
        <v>72</v>
      </c>
      <c r="J2" s="243"/>
      <c r="K2" s="244"/>
      <c r="L2" s="245"/>
      <c r="M2" s="37"/>
      <c r="N2" s="11"/>
      <c r="O2" s="17">
        <f>'[1]vnos podatkov'!$A$6</f>
        <v>0</v>
      </c>
      <c r="P2" s="18"/>
      <c r="Q2" s="18"/>
      <c r="R2" s="12"/>
      <c r="S2" s="12"/>
      <c r="T2" s="12"/>
      <c r="U2" s="12"/>
      <c r="V2" s="12"/>
      <c r="W2" s="12"/>
      <c r="X2" s="12"/>
      <c r="Y2" s="12"/>
      <c r="Z2" s="12"/>
      <c r="AA2" s="12"/>
      <c r="AB2" s="12"/>
      <c r="AC2" s="12"/>
      <c r="AD2" s="12"/>
      <c r="AE2" s="12"/>
      <c r="AF2" s="12"/>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row>
    <row r="3" spans="1:255" ht="50.10" customHeight="1">
      <c r="A3" s="241"/>
      <c r="B3" s="241"/>
      <c r="C3" s="241"/>
      <c r="D3" s="241"/>
      <c r="E3" s="241"/>
      <c r="F3" s="241"/>
      <c r="G3" s="241"/>
      <c r="H3" s="241"/>
      <c r="I3" s="241" t="s">
        <v>73</v>
      </c>
      <c r="J3" s="246" t="s">
        <v>74</v>
      </c>
      <c r="K3" s="247">
        <f>'[1]vnos podatkov'!$A$8</f>
        <v>0</v>
      </c>
      <c r="L3" s="244">
        <f>'[1]vnos podatkov'!$B$8</f>
        <v>0</v>
      </c>
      <c r="M3" s="37"/>
      <c r="N3" s="11"/>
      <c r="O3" s="21">
        <f>'[1]vnos podatkov'!$A$8</f>
        <v>0</v>
      </c>
      <c r="P3" s="21">
        <f>'[1]vnos podatkov'!$B$8</f>
        <v>0</v>
      </c>
      <c r="Q3" s="21">
        <f>'[1]vnos podatkov'!$A$10</f>
        <v>0</v>
      </c>
      <c r="R3" s="12"/>
      <c r="S3" s="12"/>
      <c r="T3" s="12"/>
      <c r="U3" s="12"/>
      <c r="V3" s="12"/>
      <c r="W3" s="12"/>
      <c r="X3" s="12"/>
      <c r="Y3" s="12"/>
      <c r="Z3" s="12"/>
      <c r="AA3" s="12"/>
      <c r="AB3" s="12"/>
      <c r="AC3" s="12"/>
      <c r="AD3" s="12"/>
      <c r="AE3" s="12"/>
      <c r="AF3" s="12"/>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row>
    <row r="4" spans="1:255" ht="50.10" customHeight="1">
      <c r="A4" s="241"/>
      <c r="B4" s="241"/>
      <c r="C4" s="248" t="s">
        <v>75</v>
      </c>
      <c r="D4" s="248"/>
      <c r="E4" s="295" t="s">
        <v>76</v>
      </c>
      <c r="F4" s="295"/>
      <c r="G4" s="296"/>
      <c r="H4" s="296"/>
      <c r="I4" s="241" t="s">
        <v>77</v>
      </c>
      <c r="J4" s="249" t="n">
        <v>45675</v>
      </c>
      <c r="K4" s="244">
        <f>'[1]vnos podatkov'!$A$10</f>
        <v>0</v>
      </c>
      <c r="L4" s="250"/>
      <c r="M4" s="37"/>
      <c r="N4" s="11"/>
      <c r="O4" s="12"/>
      <c r="P4" s="12"/>
      <c r="Q4" s="12"/>
      <c r="R4" s="12"/>
      <c r="S4" s="12"/>
      <c r="T4" s="12"/>
      <c r="U4" s="12"/>
      <c r="V4" s="12"/>
      <c r="W4" s="12"/>
      <c r="X4" s="12"/>
      <c r="Y4" s="12"/>
      <c r="Z4" s="12"/>
      <c r="AA4" s="12"/>
      <c r="AB4" s="12"/>
      <c r="AC4" s="12"/>
      <c r="AD4" s="12"/>
      <c r="AE4" s="12"/>
      <c r="AF4" s="12"/>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row>
    <row r="5" spans="1:255" ht="50.10" customHeight="1">
      <c r="A5" s="241"/>
      <c r="B5" s="241"/>
      <c r="C5" s="248" t="s">
        <v>78</v>
      </c>
      <c r="D5" s="248"/>
      <c r="E5" s="295" t="s">
        <v>0</v>
      </c>
      <c r="F5" s="295"/>
      <c r="G5" s="296"/>
      <c r="H5" s="296"/>
      <c r="I5" s="297" t="s">
        <v>79</v>
      </c>
      <c r="J5" s="297"/>
      <c r="K5" s="244"/>
      <c r="L5" s="245"/>
      <c r="M5" s="37"/>
      <c r="N5" s="11"/>
      <c r="O5" s="12"/>
      <c r="P5" s="12"/>
      <c r="Q5" s="12"/>
      <c r="R5" s="12"/>
      <c r="S5" s="12"/>
      <c r="T5" s="12"/>
      <c r="U5" s="12"/>
      <c r="V5" s="12"/>
      <c r="W5" s="12"/>
      <c r="X5" s="12"/>
      <c r="Y5" s="12"/>
      <c r="Z5" s="12"/>
      <c r="AA5" s="12"/>
      <c r="AB5" s="12"/>
      <c r="AC5" s="12"/>
      <c r="AD5" s="12"/>
      <c r="AE5" s="12"/>
      <c r="AF5" s="12"/>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row>
    <row r="6" spans="1:255" s="25" customFormat="1" ht="90" customHeight="1">
      <c r="A6" s="241"/>
      <c r="B6" s="241"/>
      <c r="C6" s="251" t="s">
        <v>80</v>
      </c>
      <c r="D6" s="251"/>
      <c r="E6" s="252"/>
      <c r="F6" s="253"/>
      <c r="G6" s="252"/>
      <c r="H6" s="252"/>
      <c r="I6" s="252"/>
      <c r="J6" s="252"/>
      <c r="K6" s="254" t="s">
        <v>81</v>
      </c>
      <c r="L6" s="254" t="s">
        <v>82</v>
      </c>
      <c r="M6" s="37"/>
      <c r="N6" s="30"/>
      <c r="O6" s="154" t="s">
        <v>83</v>
      </c>
      <c r="P6" s="155"/>
      <c r="Q6" s="155"/>
      <c r="R6" s="155"/>
      <c r="S6" s="156"/>
      <c r="T6" s="21"/>
      <c r="U6" s="21"/>
      <c r="V6" s="21"/>
      <c r="W6" s="21"/>
      <c r="X6" s="21"/>
      <c r="Y6" s="21"/>
      <c r="Z6" s="21"/>
      <c r="AA6" s="21"/>
      <c r="AB6" s="21"/>
      <c r="AC6" s="21"/>
      <c r="AD6" s="21"/>
      <c r="AE6" s="21"/>
      <c r="AF6" s="21"/>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BZ6" s="30"/>
      <c r="CA6" s="30"/>
      <c r="CB6" s="30"/>
      <c r="CC6" s="30"/>
      <c r="CD6" s="30"/>
      <c r="CE6" s="30"/>
      <c r="CF6" s="30"/>
      <c r="CG6" s="30"/>
      <c r="CH6" s="30"/>
      <c r="CI6" s="30"/>
      <c r="CJ6" s="30"/>
      <c r="CK6" s="30"/>
      <c r="CL6" s="30"/>
      <c r="CM6" s="30"/>
      <c r="CN6" s="30"/>
      <c r="CO6" s="30"/>
      <c r="CP6" s="30"/>
      <c r="CQ6" s="30"/>
      <c r="CR6" s="30"/>
      <c r="CS6" s="30"/>
      <c r="CT6" s="30"/>
      <c r="CU6" s="30"/>
      <c r="CV6" s="30"/>
      <c r="CW6" s="30"/>
      <c r="CX6" s="30"/>
      <c r="CY6" s="30"/>
      <c r="CZ6" s="30"/>
      <c r="DA6" s="30"/>
      <c r="DB6" s="30"/>
      <c r="DC6" s="30"/>
      <c r="DD6" s="30"/>
      <c r="DE6" s="30"/>
      <c r="DF6" s="30"/>
      <c r="DG6" s="30"/>
      <c r="DH6" s="30"/>
      <c r="DI6" s="30"/>
      <c r="DJ6" s="30"/>
      <c r="DK6" s="30"/>
      <c r="DL6" s="30"/>
      <c r="DM6" s="30"/>
      <c r="DN6" s="30"/>
      <c r="DO6" s="30"/>
      <c r="DP6" s="30"/>
      <c r="DQ6" s="30"/>
      <c r="DR6" s="30"/>
      <c r="DS6" s="30"/>
      <c r="DT6" s="30"/>
      <c r="DU6" s="30"/>
      <c r="DV6" s="30"/>
      <c r="DW6" s="30"/>
      <c r="DX6" s="30"/>
      <c r="DY6" s="30"/>
      <c r="DZ6" s="30"/>
      <c r="EA6" s="30"/>
      <c r="EB6" s="30"/>
      <c r="EC6" s="30"/>
      <c r="ED6" s="30"/>
      <c r="EE6" s="30"/>
      <c r="EF6" s="30"/>
      <c r="EG6" s="30"/>
      <c r="EH6" s="30"/>
      <c r="EI6" s="30"/>
      <c r="EJ6" s="30"/>
      <c r="EK6" s="30"/>
      <c r="EL6" s="30"/>
      <c r="EM6" s="30"/>
      <c r="EN6" s="30"/>
      <c r="EO6" s="30"/>
      <c r="EP6" s="30"/>
      <c r="EQ6" s="30"/>
      <c r="ER6" s="30"/>
      <c r="ES6" s="30"/>
      <c r="ET6" s="30"/>
      <c r="EU6" s="30"/>
      <c r="EV6" s="30"/>
      <c r="EW6" s="30"/>
      <c r="EX6" s="30"/>
      <c r="EY6" s="30"/>
      <c r="EZ6" s="30"/>
      <c r="FA6" s="30"/>
      <c r="FB6" s="30"/>
      <c r="FC6" s="30"/>
      <c r="FD6" s="30"/>
      <c r="FE6" s="30"/>
      <c r="FF6" s="30"/>
      <c r="FG6" s="30"/>
      <c r="FH6" s="30"/>
      <c r="FI6" s="30"/>
      <c r="FJ6" s="30"/>
      <c r="FK6" s="30"/>
      <c r="FL6" s="30"/>
      <c r="FM6" s="30"/>
      <c r="FN6" s="30"/>
      <c r="FO6" s="30"/>
      <c r="FP6" s="30"/>
      <c r="FQ6" s="30"/>
      <c r="FR6" s="30"/>
      <c r="FS6" s="30"/>
      <c r="FT6" s="30"/>
      <c r="FU6" s="30"/>
      <c r="FV6" s="30"/>
      <c r="FW6" s="30"/>
      <c r="FX6" s="30"/>
      <c r="FY6" s="30"/>
      <c r="FZ6" s="30"/>
      <c r="GA6" s="30"/>
      <c r="GB6" s="30"/>
      <c r="GC6" s="30"/>
      <c r="GD6" s="30"/>
      <c r="GE6" s="30"/>
      <c r="GF6" s="30"/>
      <c r="GG6" s="30"/>
      <c r="GH6" s="30"/>
      <c r="GI6" s="30"/>
      <c r="GJ6" s="30"/>
      <c r="GK6" s="30"/>
      <c r="GL6" s="30"/>
      <c r="GM6" s="30"/>
      <c r="GN6" s="30"/>
      <c r="GO6" s="30"/>
      <c r="GP6" s="30"/>
      <c r="GQ6" s="30"/>
      <c r="GR6" s="30"/>
      <c r="GS6" s="30"/>
      <c r="GT6" s="30"/>
      <c r="GU6" s="30"/>
      <c r="GV6" s="30"/>
      <c r="GW6" s="30"/>
      <c r="GX6" s="30"/>
      <c r="GY6" s="30"/>
      <c r="GZ6" s="30"/>
      <c r="HA6" s="30"/>
      <c r="HB6" s="30"/>
      <c r="HC6" s="30"/>
      <c r="HD6" s="30"/>
      <c r="HE6" s="30"/>
      <c r="HF6" s="30"/>
      <c r="HG6" s="30"/>
      <c r="HH6" s="30"/>
      <c r="HI6" s="30"/>
      <c r="HJ6" s="30"/>
      <c r="HK6" s="30"/>
      <c r="HL6" s="30"/>
      <c r="HM6" s="30"/>
      <c r="HN6" s="30"/>
      <c r="HO6" s="30"/>
      <c r="HP6" s="30"/>
      <c r="HQ6" s="30"/>
      <c r="HR6" s="30"/>
      <c r="HS6" s="30"/>
      <c r="HT6" s="30"/>
      <c r="HU6" s="30"/>
      <c r="HV6" s="30"/>
      <c r="HW6" s="30"/>
      <c r="HX6" s="30"/>
      <c r="HY6" s="30"/>
      <c r="HZ6" s="30"/>
      <c r="IA6" s="30"/>
      <c r="IB6" s="30"/>
      <c r="IC6" s="30"/>
      <c r="ID6" s="30"/>
      <c r="IE6" s="30"/>
      <c r="IF6" s="30"/>
      <c r="IG6" s="30"/>
      <c r="IH6" s="30"/>
      <c r="II6" s="30"/>
      <c r="IJ6" s="30"/>
      <c r="IK6" s="30"/>
      <c r="IL6" s="30"/>
      <c r="IM6" s="30"/>
      <c r="IN6" s="30"/>
      <c r="IO6" s="30"/>
      <c r="IP6" s="30"/>
      <c r="IQ6" s="30"/>
      <c r="IR6" s="30"/>
      <c r="IS6" s="30"/>
      <c r="IT6" s="30"/>
      <c r="IU6" s="30"/>
    </row>
    <row r="7" spans="1:255" s="31" customFormat="1" ht="40.50" customHeight="1">
      <c r="A7" s="241"/>
      <c r="B7" s="241"/>
      <c r="C7" s="252" t="s">
        <v>84</v>
      </c>
      <c r="D7" s="252" t="s">
        <v>85</v>
      </c>
      <c r="E7" s="252" t="s">
        <v>86</v>
      </c>
      <c r="F7" s="252" t="s">
        <v>87</v>
      </c>
      <c r="G7" s="252"/>
      <c r="H7" s="252"/>
      <c r="I7" s="252"/>
      <c r="J7" s="252"/>
      <c r="K7" s="254"/>
      <c r="L7" s="254"/>
      <c r="M7" s="37"/>
      <c r="N7" s="33"/>
      <c r="O7" s="34" t="s">
        <v>84</v>
      </c>
      <c r="P7" s="34" t="s">
        <v>85</v>
      </c>
      <c r="Q7" s="34" t="s">
        <v>86</v>
      </c>
      <c r="R7" s="34" t="s">
        <v>87</v>
      </c>
      <c r="S7" s="35"/>
      <c r="T7" s="35"/>
      <c r="U7" s="35"/>
      <c r="V7" s="35"/>
      <c r="W7" s="34"/>
      <c r="X7" s="34" t="s">
        <v>84</v>
      </c>
      <c r="Y7" s="34" t="s">
        <v>85</v>
      </c>
      <c r="Z7" s="34" t="s">
        <v>86</v>
      </c>
      <c r="AA7" s="34" t="s">
        <v>87</v>
      </c>
      <c r="AB7" s="34"/>
      <c r="AC7" s="34"/>
      <c r="AD7" s="34"/>
      <c r="AE7" s="34"/>
      <c r="AF7" s="36" t="s">
        <v>88</v>
      </c>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c r="IO7" s="33"/>
      <c r="IP7" s="33"/>
      <c r="IQ7" s="33"/>
      <c r="IR7" s="33"/>
      <c r="IS7" s="33"/>
      <c r="IT7" s="33"/>
      <c r="IU7" s="33"/>
    </row>
    <row r="8" spans="1:255">
      <c r="A8" s="255"/>
      <c r="B8" s="256" t="n">
        <v>1</v>
      </c>
      <c r="C8" s="257" t="str">
        <f>UPPER(IF($A8="","",VLOOKUP($A8,'[1]m round robin žrebna lista'!$A$7:$R$128,2)))</f>
        <v/>
      </c>
      <c r="D8" s="258" t="s">
        <v>89</v>
      </c>
      <c r="E8" s="308" t="s">
        <v>90</v>
      </c>
      <c r="F8" s="312" t="s">
        <v>91</v>
      </c>
      <c r="G8" s="260"/>
      <c r="H8" s="300" t="s">
        <v>92</v>
      </c>
      <c r="I8" s="300" t="s">
        <v>93</v>
      </c>
      <c r="J8" s="261"/>
      <c r="K8" s="261" t="s">
        <v>94</v>
      </c>
      <c r="L8" s="264" t="s">
        <v>95</v>
      </c>
      <c r="M8" s="37" t="str">
        <f>IF($A8="","",VLOOKUP($A8,'[1]m round robin žrebna lista'!$A$7:$R$128,14))</f>
        <v/>
      </c>
      <c r="N8" s="12"/>
      <c r="O8" s="38" t="str">
        <f>UPPER(IF($A8="","",VLOOKUP($A8,'[1]m round robin žrebna lista'!$A$7:$R$128,2)))</f>
        <v/>
      </c>
      <c r="P8" s="38" t="str">
        <f>UPPER(IF($A8="","",VLOOKUP($A8,'[1]m round robin žrebna lista'!$A$7:$R$128,3)))</f>
        <v/>
      </c>
      <c r="Q8" s="38" t="str">
        <f>PROPER(IF($A8="","",VLOOKUP($A8,'[1]m round robin žrebna lista'!$A$7:$R$128,4)))</f>
        <v/>
      </c>
      <c r="R8" s="38" t="str">
        <f>UPPER(IF($A8="","",VLOOKUP($A8,'[1]m round robin žrebna lista'!$A$7:$R$128,5)))</f>
        <v/>
      </c>
      <c r="S8" s="39"/>
      <c r="T8" s="40"/>
      <c r="U8" s="40"/>
      <c r="V8" s="40"/>
      <c r="W8" s="18"/>
      <c r="X8" s="38" t="str">
        <f>UPPER(IF($A8="","",VLOOKUP($A8,'[1]m round robin žrebna lista'!$A$7:$R$128,2)))</f>
        <v/>
      </c>
      <c r="Y8" s="38" t="str">
        <f>UPPER(IF($A8="","",VLOOKUP($A8,'[1]m round robin žrebna lista'!$A$7:$R$128,3)))</f>
        <v/>
      </c>
      <c r="Z8" s="38" t="str">
        <f>PROPER(IF($A8="","",VLOOKUP($A8,'[1]m round robin žrebna lista'!$A$7:$R$128,4)))</f>
        <v/>
      </c>
      <c r="AA8" s="38" t="str">
        <f>UPPER(IF($A8="","",VLOOKUP($A8,'[1]m round robin žrebna lista'!$A$7:$R$128,5)))</f>
        <v/>
      </c>
      <c r="AB8" s="39"/>
      <c r="AC8" s="40" t="str">
        <f>IF(T8="","",IF(T8="1bb","1bb",IF(T8="2bb","2bb",IF(T8=1,$M9,0))))</f>
        <v/>
      </c>
      <c r="AD8" s="40" t="str">
        <f>IF(U8="","",IF(U8="1bb","1bb",IF(U8="3bb","3bb",IF(U8=1,$M10,0))))</f>
        <v/>
      </c>
      <c r="AE8" s="40" t="str">
        <f>IF(V8="","",IF(V8="1bb","1bb",IF(V8="4bb","4bb",IF(V8=1,$M11,0))))</f>
        <v/>
      </c>
      <c r="AF8" s="41">
        <f>SUM(AC8:AE8)</f>
        <v>0</v>
      </c>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row>
    <row r="9" spans="1:255">
      <c r="A9" s="255"/>
      <c r="B9" s="256" t="n">
        <v>2</v>
      </c>
      <c r="C9" s="257" t="str">
        <f>UPPER(IF($A9="","",VLOOKUP($A9,'[1]m round robin žrebna lista'!$A$7:$R$128,2)))</f>
        <v/>
      </c>
      <c r="D9" s="258" t="s">
        <v>96</v>
      </c>
      <c r="E9" s="308" t="s">
        <v>97</v>
      </c>
      <c r="F9" s="312" t="s">
        <v>98</v>
      </c>
      <c r="G9" s="300" t="s">
        <v>99</v>
      </c>
      <c r="H9" s="260"/>
      <c r="I9" s="300" t="s">
        <v>99</v>
      </c>
      <c r="J9" s="261"/>
      <c r="K9" s="300" t="s">
        <v>100</v>
      </c>
      <c r="L9" s="264" t="s">
        <v>101</v>
      </c>
      <c r="M9" s="37" t="str">
        <f>IF($A9="","",VLOOKUP($A9,'[1]m round robin žrebna lista'!$A$7:$R$128,14))</f>
        <v/>
      </c>
      <c r="N9" s="12"/>
      <c r="O9" s="38" t="str">
        <f>UPPER(IF($A9="","",VLOOKUP($A9,'[1]m round robin žrebna lista'!$A$7:$R$128,2)))</f>
        <v/>
      </c>
      <c r="P9" s="38" t="str">
        <f>UPPER(IF($A9="","",VLOOKUP($A9,'[1]m round robin žrebna lista'!$A$7:$R$128,3)))</f>
        <v/>
      </c>
      <c r="Q9" s="38" t="str">
        <f>PROPER(IF($A9="","",VLOOKUP($A9,'[1]m round robin žrebna lista'!$A$7:$R$128,4)))</f>
        <v/>
      </c>
      <c r="R9" s="38" t="str">
        <f>UPPER(IF($A9="","",VLOOKUP($A9,'[1]m round robin žrebna lista'!$A$7:$R$128,5)))</f>
        <v/>
      </c>
      <c r="S9" s="40"/>
      <c r="T9" s="39"/>
      <c r="U9" s="40"/>
      <c r="V9" s="40"/>
      <c r="W9" s="18"/>
      <c r="X9" s="38" t="str">
        <f>UPPER(IF($A9="","",VLOOKUP($A9,'[1]m round robin žrebna lista'!$A$7:$R$128,2)))</f>
        <v/>
      </c>
      <c r="Y9" s="38" t="str">
        <f>UPPER(IF($A9="","",VLOOKUP($A9,'[1]m round robin žrebna lista'!$A$7:$R$128,3)))</f>
        <v/>
      </c>
      <c r="Z9" s="38" t="str">
        <f>PROPER(IF($A9="","",VLOOKUP($A9,'[1]m round robin žrebna lista'!$A$7:$R$128,4)))</f>
        <v/>
      </c>
      <c r="AA9" s="38" t="str">
        <f>UPPER(IF($A9="","",VLOOKUP($A9,'[1]m round robin žrebna lista'!$A$7:$R$128,5)))</f>
        <v/>
      </c>
      <c r="AB9" s="40" t="str">
        <f>IF(S9="","",IF(S9="1bb","1bb",IF(S9="2bb","2bb",IF(S9=1,0,M8))))</f>
        <v/>
      </c>
      <c r="AC9" s="39"/>
      <c r="AD9" s="40" t="str">
        <f>IF(U9="","",IF(U9="2bb","2bb",IF(U9="3bb","3bb",IF(U9=2,M10,0))))</f>
        <v/>
      </c>
      <c r="AE9" s="40" t="str">
        <f>IF(V9="","",IF(V9="2bb","2bb",IF(V9="4bb","4bb",IF(V9=2,M11,0))))</f>
        <v/>
      </c>
      <c r="AF9" s="41">
        <f>SUM(AB9:AE9)</f>
        <v>0</v>
      </c>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row>
    <row r="10" spans="1:255">
      <c r="A10" s="255"/>
      <c r="B10" s="256" t="n">
        <v>3</v>
      </c>
      <c r="C10" s="257" t="str">
        <f>UPPER(IF($A10="","",VLOOKUP($A10,'[1]m round robin žrebna lista'!$A$7:$R$128,2)))</f>
        <v/>
      </c>
      <c r="D10" s="258" t="s">
        <v>102</v>
      </c>
      <c r="E10" s="308" t="s">
        <v>103</v>
      </c>
      <c r="F10" s="312" t="s">
        <v>91</v>
      </c>
      <c r="G10" s="300" t="s">
        <v>104</v>
      </c>
      <c r="H10" s="300" t="s">
        <v>92</v>
      </c>
      <c r="I10" s="260"/>
      <c r="J10" s="261"/>
      <c r="K10" s="300" t="s">
        <v>105</v>
      </c>
      <c r="L10" s="264" t="s">
        <v>106</v>
      </c>
      <c r="M10" s="37" t="str">
        <f>IF($A10="","",VLOOKUP($A10,'[1]m round robin žrebna lista'!$A$7:$R$128,14))</f>
        <v/>
      </c>
      <c r="N10" s="12"/>
      <c r="O10" s="38" t="str">
        <f>UPPER(IF($A10="","",VLOOKUP($A10,'[1]m round robin žrebna lista'!$A$7:$R$128,2)))</f>
        <v/>
      </c>
      <c r="P10" s="38" t="str">
        <f>UPPER(IF($A10="","",VLOOKUP($A10,'[1]m round robin žrebna lista'!$A$7:$R$128,3)))</f>
        <v/>
      </c>
      <c r="Q10" s="38" t="str">
        <f>PROPER(IF($A10="","",VLOOKUP($A10,'[1]m round robin žrebna lista'!$A$7:$R$128,4)))</f>
        <v/>
      </c>
      <c r="R10" s="38" t="str">
        <f>UPPER(IF($A10="","",VLOOKUP($A10,'[1]m round robin žrebna lista'!$A$7:$R$128,5)))</f>
        <v/>
      </c>
      <c r="S10" s="40"/>
      <c r="T10" s="40"/>
      <c r="U10" s="39"/>
      <c r="V10" s="40"/>
      <c r="W10" s="18"/>
      <c r="X10" s="38" t="str">
        <f>UPPER(IF($A10="","",VLOOKUP($A10,'[1]m round robin žrebna lista'!$A$7:$R$128,2)))</f>
        <v/>
      </c>
      <c r="Y10" s="38" t="str">
        <f>UPPER(IF($A10="","",VLOOKUP($A10,'[1]m round robin žrebna lista'!$A$7:$R$128,3)))</f>
        <v/>
      </c>
      <c r="Z10" s="38" t="str">
        <f>PROPER(IF($A10="","",VLOOKUP($A10,'[1]m round robin žrebna lista'!$A$7:$R$128,4)))</f>
        <v/>
      </c>
      <c r="AA10" s="38" t="str">
        <f>UPPER(IF($A10="","",VLOOKUP($A10,'[1]m round robin žrebna lista'!$A$7:$R$128,5)))</f>
        <v/>
      </c>
      <c r="AB10" s="40" t="str">
        <f>IF(S10="","",IF(S10="1bb","1bb",IF(S10="3bb","3bb",IF(S10=1,0,M8))))</f>
        <v/>
      </c>
      <c r="AC10" s="40" t="str">
        <f>IF(T10="","",IF(T10="2bb","2bb",IF(T10="3bb","3bb",IF(T10=2,0,M9))))</f>
        <v/>
      </c>
      <c r="AD10" s="39"/>
      <c r="AE10" s="40" t="str">
        <f>IF(V10="","",IF(V10="3bb","3bb",IF(V10="4bb","4bb",IF(V10=3,M11,0))))</f>
        <v/>
      </c>
      <c r="AF10" s="41">
        <f>SUM(AB10:AE10)</f>
        <v>0</v>
      </c>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row>
    <row r="11" spans="1:255">
      <c r="A11" s="255"/>
      <c r="B11" s="256" t="n">
        <v>4</v>
      </c>
      <c r="C11" s="257" t="str">
        <f>UPPER(IF($A11="","",VLOOKUP($A11,'[1]m round robin žrebna lista'!$A$7:$R$128,2)))</f>
        <v/>
      </c>
      <c r="D11" s="258"/>
      <c r="E11" s="258"/>
      <c r="F11" s="259" t="str">
        <f>UPPER(IF($A11="","",VLOOKUP($A11,'[1]m round robin žrebna lista'!$A$7:$R$128,5)))</f>
        <v/>
      </c>
      <c r="G11" s="261"/>
      <c r="H11" s="261"/>
      <c r="I11" s="261"/>
      <c r="J11" s="260"/>
      <c r="K11" s="261"/>
      <c r="L11" s="264"/>
      <c r="M11" s="37" t="str">
        <f>IF($A11="","",VLOOKUP($A11,'[1]m round robin žrebna lista'!$A$7:$R$128,14))</f>
        <v/>
      </c>
      <c r="N11" s="12"/>
      <c r="O11" s="38" t="str">
        <f>UPPER(IF($A11="","",VLOOKUP($A11,'[1]m round robin žrebna lista'!$A$7:$R$128,2)))</f>
        <v/>
      </c>
      <c r="P11" s="38" t="str">
        <f>UPPER(IF($A11="","",VLOOKUP($A11,'[1]m round robin žrebna lista'!$A$7:$R$128,3)))</f>
        <v/>
      </c>
      <c r="Q11" s="38" t="str">
        <f>PROPER(IF($A11="","",VLOOKUP($A11,'[1]m round robin žrebna lista'!$A$7:$R$128,4)))</f>
        <v/>
      </c>
      <c r="R11" s="38" t="str">
        <f>UPPER(IF($A11="","",VLOOKUP($A11,'[1]m round robin žrebna lista'!$A$7:$R$128,5)))</f>
        <v/>
      </c>
      <c r="S11" s="40"/>
      <c r="T11" s="40"/>
      <c r="U11" s="40"/>
      <c r="V11" s="39"/>
      <c r="W11" s="18"/>
      <c r="X11" s="38" t="str">
        <f>UPPER(IF($A11="","",VLOOKUP($A11,'[1]m round robin žrebna lista'!$A$7:$R$128,2)))</f>
        <v/>
      </c>
      <c r="Y11" s="38" t="str">
        <f>UPPER(IF($A11="","",VLOOKUP($A11,'[1]m round robin žrebna lista'!$A$7:$R$128,3)))</f>
        <v/>
      </c>
      <c r="Z11" s="38" t="str">
        <f>PROPER(IF($A11="","",VLOOKUP($A11,'[1]m round robin žrebna lista'!$A$7:$R$128,4)))</f>
        <v/>
      </c>
      <c r="AA11" s="38" t="str">
        <f>UPPER(IF($A11="","",VLOOKUP($A11,'[1]m round robin žrebna lista'!$A$7:$R$128,5)))</f>
        <v/>
      </c>
      <c r="AB11" s="40" t="str">
        <f>IF(S11="","",IF(S11="1bb","1bb",IF(S11="4bb","4bb",IF(S11=1,0,M8))))</f>
        <v/>
      </c>
      <c r="AC11" s="40" t="str">
        <f>IF(T11="","",IF(T11="2bb","2bb",IF(T11="4bb","4bb",IF(T11=2,0,M9))))</f>
        <v/>
      </c>
      <c r="AD11" s="40" t="str">
        <f>IF(U11="","",IF(U11="3bb","3bb",IF(U11="4bb","4bb",IF(U11=3,0,M10))))</f>
        <v/>
      </c>
      <c r="AE11" s="39"/>
      <c r="AF11" s="41">
        <f>SUM(AB11:AE11)</f>
        <v>0</v>
      </c>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row>
    <row r="12" spans="1:255" ht="100.50" customHeight="1">
      <c r="A12" s="252"/>
      <c r="B12" s="252"/>
      <c r="C12" s="251" t="s">
        <v>107</v>
      </c>
      <c r="D12" s="251"/>
      <c r="E12" s="252"/>
      <c r="F12" s="253"/>
      <c r="G12" s="252"/>
      <c r="H12" s="252"/>
      <c r="I12" s="252"/>
      <c r="J12" s="252"/>
      <c r="K12" s="254" t="s">
        <v>81</v>
      </c>
      <c r="L12" s="254" t="s">
        <v>82</v>
      </c>
      <c r="M12" s="37"/>
      <c r="N12" s="11"/>
      <c r="O12" s="12"/>
      <c r="P12" s="12"/>
      <c r="Q12" s="12"/>
      <c r="R12" s="12"/>
      <c r="S12" s="12"/>
      <c r="T12" s="12"/>
      <c r="U12" s="12"/>
      <c r="V12" s="12"/>
      <c r="W12" s="12"/>
      <c r="X12" s="12"/>
      <c r="Y12" s="12"/>
      <c r="Z12" s="12"/>
      <c r="AA12" s="12"/>
      <c r="AB12" s="12"/>
      <c r="AC12" s="12"/>
      <c r="AD12" s="12"/>
      <c r="AE12" s="12"/>
      <c r="AF12" s="12"/>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row>
    <row r="13" spans="1:255" s="31" customFormat="1" ht="40.50" customHeight="1">
      <c r="A13" s="252"/>
      <c r="B13" s="252"/>
      <c r="C13" s="252" t="s">
        <v>84</v>
      </c>
      <c r="D13" s="252" t="s">
        <v>85</v>
      </c>
      <c r="E13" s="243" t="s">
        <v>86</v>
      </c>
      <c r="F13" s="252" t="s">
        <v>87</v>
      </c>
      <c r="G13" s="252"/>
      <c r="H13" s="252"/>
      <c r="I13" s="252"/>
      <c r="J13" s="252"/>
      <c r="K13" s="254"/>
      <c r="L13" s="254"/>
      <c r="M13" s="37"/>
      <c r="N13" s="33"/>
      <c r="O13" s="34" t="s">
        <v>84</v>
      </c>
      <c r="P13" s="34" t="s">
        <v>85</v>
      </c>
      <c r="Q13" s="34" t="s">
        <v>86</v>
      </c>
      <c r="R13" s="34" t="s">
        <v>87</v>
      </c>
      <c r="S13" s="35"/>
      <c r="T13" s="42"/>
      <c r="U13" s="42"/>
      <c r="V13" s="42"/>
      <c r="W13" s="42"/>
      <c r="X13" s="34" t="s">
        <v>84</v>
      </c>
      <c r="Y13" s="34" t="s">
        <v>85</v>
      </c>
      <c r="Z13" s="34" t="s">
        <v>86</v>
      </c>
      <c r="AA13" s="34" t="s">
        <v>87</v>
      </c>
      <c r="AB13" s="34"/>
      <c r="AC13" s="34"/>
      <c r="AD13" s="34"/>
      <c r="AE13" s="34"/>
      <c r="AF13" s="36" t="s">
        <v>88</v>
      </c>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row>
    <row r="14" spans="1:255">
      <c r="A14" s="255"/>
      <c r="B14" s="256" t="n">
        <v>1</v>
      </c>
      <c r="C14" s="257" t="str">
        <f>UPPER(IF($A14="","",VLOOKUP($A14,'[1]m round robin žrebna lista'!$A$7:$R$128,2)))</f>
        <v/>
      </c>
      <c r="D14" s="258" t="s">
        <v>108</v>
      </c>
      <c r="E14" s="308" t="s">
        <v>109</v>
      </c>
      <c r="F14" s="312" t="s">
        <v>91</v>
      </c>
      <c r="G14" s="260"/>
      <c r="H14" s="263" t="s">
        <v>93</v>
      </c>
      <c r="I14" s="263" t="s">
        <v>99</v>
      </c>
      <c r="J14" s="263" t="s">
        <v>99</v>
      </c>
      <c r="K14" s="306" t="n">
        <v>2</v>
      </c>
      <c r="L14" s="264" t="s">
        <v>101</v>
      </c>
      <c r="M14" s="37" t="str">
        <f>IF($A14="","",VLOOKUP($A14,'[1]m round robin žrebna lista'!$A$7:$R$128,14))</f>
        <v/>
      </c>
      <c r="N14" s="12"/>
      <c r="O14" s="38" t="str">
        <f>UPPER(IF($A14="","",VLOOKUP($A14,'[1]m round robin žrebna lista'!$A$7:$R$128,2)))</f>
        <v/>
      </c>
      <c r="P14" s="38" t="str">
        <f>UPPER(IF($A14="","",VLOOKUP($A14,'[1]m round robin žrebna lista'!$A$7:$R$128,3)))</f>
        <v/>
      </c>
      <c r="Q14" s="38" t="str">
        <f>PROPER(IF($A14="","",VLOOKUP($A14,'[1]m round robin žrebna lista'!$A$7:$R$128,4)))</f>
        <v/>
      </c>
      <c r="R14" s="38" t="str">
        <f>UPPER(IF($A14="","",VLOOKUP($A14,'[1]m round robin žrebna lista'!$A$7:$R$128,5)))</f>
        <v/>
      </c>
      <c r="S14" s="39"/>
      <c r="T14" s="40"/>
      <c r="U14" s="40"/>
      <c r="V14" s="40"/>
      <c r="W14" s="12"/>
      <c r="X14" s="38" t="str">
        <f>UPPER(IF($A14="","",VLOOKUP($A14,'[1]m round robin žrebna lista'!$A$7:$R$128,2)))</f>
        <v/>
      </c>
      <c r="Y14" s="38" t="str">
        <f>UPPER(IF($A14="","",VLOOKUP($A14,'[1]m round robin žrebna lista'!$A$7:$R$128,3)))</f>
        <v/>
      </c>
      <c r="Z14" s="38" t="str">
        <f>PROPER(IF($A14="","",VLOOKUP($A14,'[1]m round robin žrebna lista'!$A$7:$R$128,4)))</f>
        <v/>
      </c>
      <c r="AA14" s="38" t="str">
        <f>UPPER(IF($A14="","",VLOOKUP($A14,'[1]m round robin žrebna lista'!$A$7:$R$128,5)))</f>
        <v/>
      </c>
      <c r="AB14" s="39"/>
      <c r="AC14" s="40" t="str">
        <f>IF(T14="","",IF(T14="1bb","1bb",IF(T14="2bb","2bb",IF(T14=1,$M15,0))))</f>
        <v/>
      </c>
      <c r="AD14" s="40" t="str">
        <f>IF(U14="","",IF(U14="1bb","1bb",IF(U14="3bb","3bb",IF(U14=1,$M16,0))))</f>
        <v/>
      </c>
      <c r="AE14" s="40" t="str">
        <f>IF(V14="","",IF(V14="1bb","1bb",IF(V14="4bb","4bb",IF(V14=1,$M17,0))))</f>
        <v/>
      </c>
      <c r="AF14" s="41">
        <f>SUM(AC14:AE14)</f>
        <v>0</v>
      </c>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c r="EH14" s="11"/>
      <c r="EI14" s="11"/>
      <c r="EJ14" s="11"/>
      <c r="EK14" s="11"/>
      <c r="EL14" s="11"/>
      <c r="EM14" s="11"/>
      <c r="EN14" s="11"/>
      <c r="EO14" s="11"/>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IO14" s="11"/>
      <c r="IP14" s="11"/>
      <c r="IQ14" s="11"/>
      <c r="IR14" s="11"/>
      <c r="IS14" s="11"/>
      <c r="IT14" s="11"/>
      <c r="IU14" s="11"/>
    </row>
    <row r="15" spans="1:255">
      <c r="A15" s="255"/>
      <c r="B15" s="256" t="n">
        <v>2</v>
      </c>
      <c r="C15" s="257" t="str">
        <f>UPPER(IF($A15="","",VLOOKUP($A15,'[1]m round robin žrebna lista'!$A$7:$R$128,2)))</f>
        <v/>
      </c>
      <c r="D15" s="258" t="s">
        <v>110</v>
      </c>
      <c r="E15" s="308" t="s">
        <v>111</v>
      </c>
      <c r="F15" s="312" t="s">
        <v>91</v>
      </c>
      <c r="G15" s="263" t="s">
        <v>104</v>
      </c>
      <c r="H15" s="260"/>
      <c r="I15" s="263" t="s">
        <v>93</v>
      </c>
      <c r="J15" s="263" t="s">
        <v>93</v>
      </c>
      <c r="K15" s="306" t="n">
        <v>1</v>
      </c>
      <c r="L15" s="264" t="s">
        <v>95</v>
      </c>
      <c r="M15" s="37" t="str">
        <f>IF($A15="","",VLOOKUP($A15,'[1]m round robin žrebna lista'!$A$7:$R$128,14))</f>
        <v/>
      </c>
      <c r="N15" s="12"/>
      <c r="O15" s="38" t="str">
        <f>UPPER(IF($A15="","",VLOOKUP($A15,'[1]m round robin žrebna lista'!$A$7:$R$128,2)))</f>
        <v/>
      </c>
      <c r="P15" s="38" t="str">
        <f>UPPER(IF($A15="","",VLOOKUP($A15,'[1]m round robin žrebna lista'!$A$7:$R$128,3)))</f>
        <v/>
      </c>
      <c r="Q15" s="38" t="str">
        <f>PROPER(IF($A15="","",VLOOKUP($A15,'[1]m round robin žrebna lista'!$A$7:$R$128,4)))</f>
        <v/>
      </c>
      <c r="R15" s="38" t="str">
        <f>UPPER(IF($A15="","",VLOOKUP($A15,'[1]m round robin žrebna lista'!$A$7:$R$128,5)))</f>
        <v/>
      </c>
      <c r="S15" s="40"/>
      <c r="T15" s="39"/>
      <c r="U15" s="40"/>
      <c r="V15" s="40"/>
      <c r="W15" s="12"/>
      <c r="X15" s="38" t="str">
        <f>UPPER(IF($A15="","",VLOOKUP($A15,'[1]m round robin žrebna lista'!$A$7:$R$128,2)))</f>
        <v/>
      </c>
      <c r="Y15" s="38" t="str">
        <f>UPPER(IF($A15="","",VLOOKUP($A15,'[1]m round robin žrebna lista'!$A$7:$R$128,3)))</f>
        <v/>
      </c>
      <c r="Z15" s="38" t="str">
        <f>PROPER(IF($A15="","",VLOOKUP($A15,'[1]m round robin žrebna lista'!$A$7:$R$128,4)))</f>
        <v/>
      </c>
      <c r="AA15" s="38" t="str">
        <f>UPPER(IF($A15="","",VLOOKUP($A15,'[1]m round robin žrebna lista'!$A$7:$R$128,5)))</f>
        <v/>
      </c>
      <c r="AB15" s="40" t="str">
        <f>IF(S15="","",IF(S15="1bb","1bb",IF(S15="2bb","2bb",IF(S15=1,0,M14))))</f>
        <v/>
      </c>
      <c r="AC15" s="39"/>
      <c r="AD15" s="40" t="str">
        <f>IF(U15="","",IF(U15="2bb","2bb",IF(U15="3bb","3bb",IF(U15=2,M16,0))))</f>
        <v/>
      </c>
      <c r="AE15" s="40" t="str">
        <f>IF(V15="","",IF(V15="2bb","2bb",IF(V15="4bb","4bb",IF(V15=2,M17,0))))</f>
        <v/>
      </c>
      <c r="AF15" s="41">
        <f>SUM(AB15:AE15)</f>
        <v>0</v>
      </c>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c r="CK15" s="11"/>
      <c r="CL15" s="11"/>
      <c r="CM15" s="11"/>
      <c r="CN15" s="11"/>
      <c r="CO15" s="11"/>
      <c r="CP15" s="11"/>
      <c r="CQ15" s="11"/>
      <c r="CR15" s="11"/>
      <c r="CS15" s="11"/>
      <c r="CT15" s="11"/>
      <c r="CU15" s="11"/>
      <c r="CV15" s="11"/>
      <c r="CW15" s="11"/>
      <c r="CX15" s="11"/>
      <c r="CY15" s="11"/>
      <c r="CZ15" s="11"/>
      <c r="DA15" s="11"/>
      <c r="DB15" s="11"/>
      <c r="DC15" s="11"/>
      <c r="DD15" s="11"/>
      <c r="DE15" s="11"/>
      <c r="DF15" s="11"/>
      <c r="DG15" s="11"/>
      <c r="DH15" s="11"/>
      <c r="DI15" s="11"/>
      <c r="DJ15" s="11"/>
      <c r="DK15" s="11"/>
      <c r="DL15" s="11"/>
      <c r="DM15" s="11"/>
      <c r="DN15" s="11"/>
      <c r="DO15" s="11"/>
      <c r="DP15" s="11"/>
      <c r="DQ15" s="11"/>
      <c r="DR15" s="11"/>
      <c r="DS15" s="11"/>
      <c r="DT15" s="11"/>
      <c r="DU15" s="11"/>
      <c r="DV15" s="11"/>
      <c r="DW15" s="11"/>
      <c r="DX15" s="11"/>
      <c r="DY15" s="11"/>
      <c r="DZ15" s="11"/>
      <c r="EA15" s="11"/>
      <c r="EB15" s="11"/>
      <c r="EC15" s="11"/>
      <c r="ED15" s="11"/>
      <c r="EE15" s="11"/>
      <c r="EF15" s="11"/>
      <c r="EG15" s="11"/>
      <c r="EH15" s="11"/>
      <c r="EI15" s="11"/>
      <c r="EJ15" s="11"/>
      <c r="EK15" s="11"/>
      <c r="EL15" s="11"/>
      <c r="EM15" s="11"/>
      <c r="EN15" s="11"/>
      <c r="EO15" s="11"/>
      <c r="EP15" s="11"/>
      <c r="EQ15" s="11"/>
      <c r="ER15" s="11"/>
      <c r="ES15" s="11"/>
      <c r="ET15" s="11"/>
      <c r="EU15" s="11"/>
      <c r="EV15" s="11"/>
      <c r="EW15" s="11"/>
      <c r="EX15" s="11"/>
      <c r="EY15" s="11"/>
      <c r="EZ15" s="11"/>
      <c r="FA15" s="11"/>
      <c r="FB15" s="11"/>
      <c r="FC15" s="11"/>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IO15" s="11"/>
      <c r="IP15" s="11"/>
      <c r="IQ15" s="11"/>
      <c r="IR15" s="11"/>
      <c r="IS15" s="11"/>
      <c r="IT15" s="11"/>
      <c r="IU15" s="11"/>
    </row>
    <row r="16" spans="1:255">
      <c r="A16" s="255"/>
      <c r="B16" s="256" t="n">
        <v>3</v>
      </c>
      <c r="C16" s="257" t="str">
        <f>UPPER(IF($A16="","",VLOOKUP($A16,'[1]m round robin žrebna lista'!$A$7:$R$128,2)))</f>
        <v/>
      </c>
      <c r="D16" s="258" t="s">
        <v>112</v>
      </c>
      <c r="E16" s="308" t="s">
        <v>113</v>
      </c>
      <c r="F16" s="312" t="s">
        <v>91</v>
      </c>
      <c r="G16" s="263" t="s">
        <v>92</v>
      </c>
      <c r="H16" s="263" t="s">
        <v>104</v>
      </c>
      <c r="I16" s="260"/>
      <c r="J16" s="263"/>
      <c r="K16" s="306" t="n">
        <v>1</v>
      </c>
      <c r="L16" s="264" t="s">
        <v>114</v>
      </c>
      <c r="M16" s="37" t="str">
        <f>IF($A16="","",VLOOKUP($A16,'[1]m round robin žrebna lista'!$A$7:$R$128,14))</f>
        <v/>
      </c>
      <c r="N16" s="12"/>
      <c r="O16" s="38" t="str">
        <f>UPPER(IF($A16="","",VLOOKUP($A16,'[1]m round robin žrebna lista'!$A$7:$R$128,2)))</f>
        <v/>
      </c>
      <c r="P16" s="38" t="str">
        <f>UPPER(IF($A16="","",VLOOKUP($A16,'[1]m round robin žrebna lista'!$A$7:$R$128,3)))</f>
        <v/>
      </c>
      <c r="Q16" s="38" t="str">
        <f>PROPER(IF($A16="","",VLOOKUP($A16,'[1]m round robin žrebna lista'!$A$7:$R$128,4)))</f>
        <v/>
      </c>
      <c r="R16" s="38" t="str">
        <f>UPPER(IF($A16="","",VLOOKUP($A16,'[1]m round robin žrebna lista'!$A$7:$R$128,5)))</f>
        <v/>
      </c>
      <c r="S16" s="40"/>
      <c r="T16" s="40"/>
      <c r="U16" s="39"/>
      <c r="V16" s="40"/>
      <c r="W16" s="12"/>
      <c r="X16" s="38" t="str">
        <f>UPPER(IF($A16="","",VLOOKUP($A16,'[1]m round robin žrebna lista'!$A$7:$R$128,2)))</f>
        <v/>
      </c>
      <c r="Y16" s="38" t="str">
        <f>UPPER(IF($A16="","",VLOOKUP($A16,'[1]m round robin žrebna lista'!$A$7:$R$128,3)))</f>
        <v/>
      </c>
      <c r="Z16" s="38" t="str">
        <f>PROPER(IF($A16="","",VLOOKUP($A16,'[1]m round robin žrebna lista'!$A$7:$R$128,4)))</f>
        <v/>
      </c>
      <c r="AA16" s="38" t="str">
        <f>UPPER(IF($A16="","",VLOOKUP($A16,'[1]m round robin žrebna lista'!$A$7:$R$128,5)))</f>
        <v/>
      </c>
      <c r="AB16" s="40" t="str">
        <f>IF(S16="","",IF(S16="1bb","1bb",IF(S16="3bb","3bb",IF(S16=1,0,M14))))</f>
        <v/>
      </c>
      <c r="AC16" s="40" t="str">
        <f>IF(T16="","",IF(T16="2bb","2bb",IF(T16="3bb","3bb",IF(T16=2,0,M15))))</f>
        <v/>
      </c>
      <c r="AD16" s="39"/>
      <c r="AE16" s="40" t="str">
        <f>IF(V16="","",IF(V16="3bb","3bb",IF(V16="4bb","4bb",IF(V16=3,M17,0))))</f>
        <v/>
      </c>
      <c r="AF16" s="41">
        <f>SUM(AB16:AE16)</f>
        <v>0</v>
      </c>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c r="CW16" s="11"/>
      <c r="CX16" s="11"/>
      <c r="CY16" s="11"/>
      <c r="CZ16" s="11"/>
      <c r="DA16" s="11"/>
      <c r="DB16" s="11"/>
      <c r="DC16" s="11"/>
      <c r="DD16" s="11"/>
      <c r="DE16" s="11"/>
      <c r="DF16" s="11"/>
      <c r="DG16" s="11"/>
      <c r="DH16" s="11"/>
      <c r="DI16" s="11"/>
      <c r="DJ16" s="11"/>
      <c r="DK16" s="11"/>
      <c r="DL16" s="11"/>
      <c r="DM16" s="11"/>
      <c r="DN16" s="11"/>
      <c r="DO16" s="11"/>
      <c r="DP16" s="11"/>
      <c r="DQ16" s="11"/>
      <c r="DR16" s="11"/>
      <c r="DS16" s="11"/>
      <c r="DT16" s="11"/>
      <c r="DU16" s="11"/>
      <c r="DV16" s="11"/>
      <c r="DW16" s="11"/>
      <c r="DX16" s="11"/>
      <c r="DY16" s="11"/>
      <c r="DZ16" s="11"/>
      <c r="EA16" s="11"/>
      <c r="EB16" s="11"/>
      <c r="EC16" s="11"/>
      <c r="ED16" s="11"/>
      <c r="EE16" s="11"/>
      <c r="EF16" s="11"/>
      <c r="EG16" s="11"/>
      <c r="EH16" s="11"/>
      <c r="EI16" s="11"/>
      <c r="EJ16" s="11"/>
      <c r="EK16" s="11"/>
      <c r="EL16" s="11"/>
      <c r="EM16" s="11"/>
      <c r="EN16" s="11"/>
      <c r="EO16" s="11"/>
      <c r="EP16" s="11"/>
      <c r="EQ16" s="11"/>
      <c r="ER16" s="11"/>
      <c r="ES16" s="11"/>
      <c r="ET16" s="11"/>
      <c r="EU16" s="11"/>
      <c r="EV16" s="11"/>
      <c r="EW16" s="11"/>
      <c r="EX16" s="11"/>
      <c r="EY16" s="11"/>
      <c r="EZ16" s="11"/>
      <c r="FA16" s="11"/>
      <c r="FB16" s="11"/>
      <c r="FC16" s="11"/>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IO16" s="11"/>
      <c r="IP16" s="11"/>
      <c r="IQ16" s="11"/>
      <c r="IR16" s="11"/>
      <c r="IS16" s="11"/>
      <c r="IT16" s="11"/>
      <c r="IU16" s="11"/>
    </row>
    <row r="17" spans="1:255">
      <c r="A17" s="255"/>
      <c r="B17" s="256" t="n">
        <v>4</v>
      </c>
      <c r="C17" s="257" t="str">
        <f>UPPER(IF($A17="","",VLOOKUP($A17,'[1]m round robin žrebna lista'!$A$7:$R$128,2)))</f>
        <v/>
      </c>
      <c r="D17" s="258" t="s">
        <v>115</v>
      </c>
      <c r="E17" s="308" t="s">
        <v>116</v>
      </c>
      <c r="F17" s="312" t="s">
        <v>91</v>
      </c>
      <c r="G17" s="263" t="s">
        <v>92</v>
      </c>
      <c r="H17" s="263" t="s">
        <v>104</v>
      </c>
      <c r="I17" s="263" t="s">
        <v>99</v>
      </c>
      <c r="J17" s="260"/>
      <c r="K17" s="306" t="n">
        <v>2</v>
      </c>
      <c r="L17" s="264" t="s">
        <v>106</v>
      </c>
      <c r="M17" s="37" t="str">
        <f>IF($A17="","",VLOOKUP($A17,'[1]m round robin žrebna lista'!$A$7:$R$128,14))</f>
        <v/>
      </c>
      <c r="N17" s="12"/>
      <c r="O17" s="38" t="str">
        <f>UPPER(IF($A17="","",VLOOKUP($A17,'[1]m round robin žrebna lista'!$A$7:$R$128,2)))</f>
        <v/>
      </c>
      <c r="P17" s="38" t="str">
        <f>UPPER(IF($A17="","",VLOOKUP($A17,'[1]m round robin žrebna lista'!$A$7:$R$128,3)))</f>
        <v/>
      </c>
      <c r="Q17" s="38" t="str">
        <f>PROPER(IF($A17="","",VLOOKUP($A17,'[1]m round robin žrebna lista'!$A$7:$R$128,4)))</f>
        <v/>
      </c>
      <c r="R17" s="38" t="str">
        <f>UPPER(IF($A17="","",VLOOKUP($A17,'[1]m round robin žrebna lista'!$A$7:$R$128,5)))</f>
        <v/>
      </c>
      <c r="S17" s="40"/>
      <c r="T17" s="40"/>
      <c r="U17" s="40"/>
      <c r="V17" s="39"/>
      <c r="W17" s="12"/>
      <c r="X17" s="38" t="str">
        <f>UPPER(IF($A17="","",VLOOKUP($A17,'[1]m round robin žrebna lista'!$A$7:$R$128,2)))</f>
        <v/>
      </c>
      <c r="Y17" s="38" t="str">
        <f>UPPER(IF($A17="","",VLOOKUP($A17,'[1]m round robin žrebna lista'!$A$7:$R$128,3)))</f>
        <v/>
      </c>
      <c r="Z17" s="38" t="str">
        <f>PROPER(IF($A17="","",VLOOKUP($A17,'[1]m round robin žrebna lista'!$A$7:$R$128,4)))</f>
        <v/>
      </c>
      <c r="AA17" s="38" t="str">
        <f>UPPER(IF($A17="","",VLOOKUP($A17,'[1]m round robin žrebna lista'!$A$7:$R$128,5)))</f>
        <v/>
      </c>
      <c r="AB17" s="40" t="str">
        <f>IF(S17="","",IF(S17="1bb","1bb",IF(S17="4bb","4bb",IF(S17=1,0,M14))))</f>
        <v/>
      </c>
      <c r="AC17" s="40" t="str">
        <f>IF(T17="","",IF(T17="2bb","2bb",IF(T17="4bb","4bb",IF(T17=2,0,M15))))</f>
        <v/>
      </c>
      <c r="AD17" s="40" t="str">
        <f>IF(U17="","",IF(U17="3bb","3bb",IF(U17="4bb","4bb",IF(U17=3,0,M16))))</f>
        <v/>
      </c>
      <c r="AE17" s="39"/>
      <c r="AF17" s="41">
        <f>SUM(AB17:AD17)</f>
        <v>0</v>
      </c>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c r="IS17" s="11"/>
      <c r="IT17" s="11"/>
      <c r="IU17" s="11"/>
    </row>
    <row r="18" spans="1:255" ht="90" customHeight="1">
      <c r="A18" s="252"/>
      <c r="B18" s="252"/>
      <c r="C18" s="251" t="s">
        <v>117</v>
      </c>
      <c r="D18" s="251"/>
      <c r="E18" s="252"/>
      <c r="F18" s="253"/>
      <c r="G18" s="252"/>
      <c r="H18" s="252"/>
      <c r="I18" s="252"/>
      <c r="J18" s="252"/>
      <c r="K18" s="254" t="s">
        <v>81</v>
      </c>
      <c r="L18" s="254" t="s">
        <v>82</v>
      </c>
      <c r="M18" s="37"/>
      <c r="N18" s="11"/>
      <c r="O18" s="12"/>
      <c r="P18" s="12"/>
      <c r="Q18" s="12"/>
      <c r="R18" s="12"/>
      <c r="S18" s="12"/>
      <c r="T18" s="12"/>
      <c r="U18" s="12"/>
      <c r="V18" s="12"/>
      <c r="W18" s="12"/>
      <c r="X18" s="12"/>
      <c r="Y18" s="12"/>
      <c r="Z18" s="12"/>
      <c r="AA18" s="12"/>
      <c r="AB18" s="12"/>
      <c r="AC18" s="12"/>
      <c r="AD18" s="12"/>
      <c r="AE18" s="12"/>
      <c r="AF18" s="12"/>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row>
    <row r="19" spans="1:255" s="31" customFormat="1" ht="40.50" customHeight="1">
      <c r="A19" s="252"/>
      <c r="B19" s="252"/>
      <c r="C19" s="252" t="s">
        <v>84</v>
      </c>
      <c r="D19" s="252" t="s">
        <v>85</v>
      </c>
      <c r="E19" s="243" t="s">
        <v>86</v>
      </c>
      <c r="F19" s="252" t="s">
        <v>87</v>
      </c>
      <c r="G19" s="252"/>
      <c r="H19" s="252"/>
      <c r="I19" s="252"/>
      <c r="J19" s="252"/>
      <c r="K19" s="254"/>
      <c r="L19" s="254"/>
      <c r="M19" s="37"/>
      <c r="N19" s="33"/>
      <c r="O19" s="34" t="s">
        <v>84</v>
      </c>
      <c r="P19" s="34" t="s">
        <v>85</v>
      </c>
      <c r="Q19" s="34" t="s">
        <v>86</v>
      </c>
      <c r="R19" s="34" t="s">
        <v>87</v>
      </c>
      <c r="S19" s="35"/>
      <c r="T19" s="42"/>
      <c r="U19" s="42"/>
      <c r="V19" s="42"/>
      <c r="W19" s="42"/>
      <c r="X19" s="34" t="s">
        <v>84</v>
      </c>
      <c r="Y19" s="34" t="s">
        <v>85</v>
      </c>
      <c r="Z19" s="34" t="s">
        <v>86</v>
      </c>
      <c r="AA19" s="34" t="s">
        <v>87</v>
      </c>
      <c r="AB19" s="34"/>
      <c r="AC19" s="34"/>
      <c r="AD19" s="34"/>
      <c r="AE19" s="34"/>
      <c r="AF19" s="36" t="s">
        <v>88</v>
      </c>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c r="IO19" s="33"/>
      <c r="IP19" s="33"/>
      <c r="IQ19" s="33"/>
      <c r="IR19" s="33"/>
      <c r="IS19" s="33"/>
      <c r="IT19" s="33"/>
      <c r="IU19" s="33"/>
    </row>
    <row r="20" spans="1:255">
      <c r="A20" s="255"/>
      <c r="B20" s="256" t="n">
        <v>1</v>
      </c>
      <c r="C20" s="257" t="str">
        <f>UPPER(IF($A20="","",VLOOKUP($A20,'[1]m round robin žrebna lista'!$A$7:$R$128,2)))</f>
        <v/>
      </c>
      <c r="D20" s="258" t="s">
        <v>118</v>
      </c>
      <c r="E20" s="308" t="s">
        <v>119</v>
      </c>
      <c r="F20" s="312" t="s">
        <v>91</v>
      </c>
      <c r="G20" s="260"/>
      <c r="H20" s="263" t="s">
        <v>99</v>
      </c>
      <c r="I20" s="263" t="s">
        <v>99</v>
      </c>
      <c r="J20" s="263"/>
      <c r="K20" s="306" t="n">
        <v>2</v>
      </c>
      <c r="L20" s="264" t="s">
        <v>101</v>
      </c>
      <c r="M20" s="37" t="str">
        <f>IF($A20="","",VLOOKUP($A20,'[1]m round robin žrebna lista'!$A$7:$R$128,14))</f>
        <v/>
      </c>
      <c r="N20" s="12"/>
      <c r="O20" s="38" t="str">
        <f>UPPER(IF($A20="","",VLOOKUP($A20,'[1]m round robin žrebna lista'!$A$7:$R$128,2)))</f>
        <v/>
      </c>
      <c r="P20" s="38" t="str">
        <f>UPPER(IF($A20="","",VLOOKUP($A20,'[1]m round robin žrebna lista'!$A$7:$R$128,3)))</f>
        <v/>
      </c>
      <c r="Q20" s="38" t="str">
        <f>PROPER(IF($A20="","",VLOOKUP($A20,'[1]m round robin žrebna lista'!$A$7:$R$128,4)))</f>
        <v/>
      </c>
      <c r="R20" s="38" t="str">
        <f>UPPER(IF($A20="","",VLOOKUP($A20,'[1]m round robin žrebna lista'!$A$7:$R$128,5)))</f>
        <v/>
      </c>
      <c r="S20" s="39"/>
      <c r="T20" s="40"/>
      <c r="U20" s="40"/>
      <c r="V20" s="40"/>
      <c r="W20" s="12"/>
      <c r="X20" s="38" t="str">
        <f>UPPER(IF($A20="","",VLOOKUP($A20,'[1]m round robin žrebna lista'!$A$7:$R$128,2)))</f>
        <v/>
      </c>
      <c r="Y20" s="38" t="str">
        <f>UPPER(IF($A20="","",VLOOKUP($A20,'[1]m round robin žrebna lista'!$A$7:$R$128,3)))</f>
        <v/>
      </c>
      <c r="Z20" s="38" t="str">
        <f>PROPER(IF($A20="","",VLOOKUP($A20,'[1]m round robin žrebna lista'!$A$7:$R$128,4)))</f>
        <v/>
      </c>
      <c r="AA20" s="38" t="str">
        <f>UPPER(IF($A20="","",VLOOKUP($A20,'[1]m round robin žrebna lista'!$A$7:$R$128,5)))</f>
        <v/>
      </c>
      <c r="AB20" s="39"/>
      <c r="AC20" s="40" t="str">
        <f>IF(T20="","",IF(T20="1bb","1bb",IF(T20="2bb","2bb",IF(T20=1,$M21,0))))</f>
        <v/>
      </c>
      <c r="AD20" s="40" t="str">
        <f>IF(U20="","",IF(U20="1bb","1bb",IF(U20="3bb","3bb",IF(U20=1,$M22,0))))</f>
        <v/>
      </c>
      <c r="AE20" s="40" t="str">
        <f>IF(V20="","",IF(V20="1bb","1bb",IF(V20="4bb","4bb",IF(V20=1,$M23,0))))</f>
        <v/>
      </c>
      <c r="AF20" s="41">
        <f>SUM(AC20:AE20)</f>
        <v>0</v>
      </c>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row>
    <row r="21" spans="1:255">
      <c r="A21" s="255"/>
      <c r="B21" s="256" t="n">
        <v>2</v>
      </c>
      <c r="C21" s="257" t="str">
        <f>UPPER(IF($A21="","",VLOOKUP($A21,'[1]m round robin žrebna lista'!$A$7:$R$128,2)))</f>
        <v/>
      </c>
      <c r="D21" s="258" t="s">
        <v>120</v>
      </c>
      <c r="E21" s="308" t="s">
        <v>121</v>
      </c>
      <c r="F21" s="312" t="s">
        <v>91</v>
      </c>
      <c r="G21" s="263" t="s">
        <v>92</v>
      </c>
      <c r="H21" s="260"/>
      <c r="I21" s="263" t="s">
        <v>92</v>
      </c>
      <c r="J21" s="263"/>
      <c r="K21" s="313" t="s">
        <v>94</v>
      </c>
      <c r="L21" s="264" t="s">
        <v>95</v>
      </c>
      <c r="M21" s="37" t="str">
        <f>IF($A21="","",VLOOKUP($A21,'[1]m round robin žrebna lista'!$A$7:$R$128,14))</f>
        <v/>
      </c>
      <c r="N21" s="12"/>
      <c r="O21" s="38" t="str">
        <f>UPPER(IF($A21="","",VLOOKUP($A21,'[1]m round robin žrebna lista'!$A$7:$R$128,2)))</f>
        <v/>
      </c>
      <c r="P21" s="38" t="str">
        <f>UPPER(IF($A21="","",VLOOKUP($A21,'[1]m round robin žrebna lista'!$A$7:$R$128,3)))</f>
        <v/>
      </c>
      <c r="Q21" s="38" t="str">
        <f>PROPER(IF($A21="","",VLOOKUP($A21,'[1]m round robin žrebna lista'!$A$7:$R$128,4)))</f>
        <v/>
      </c>
      <c r="R21" s="38" t="str">
        <f>UPPER(IF($A21="","",VLOOKUP($A21,'[1]m round robin žrebna lista'!$A$7:$R$128,5)))</f>
        <v/>
      </c>
      <c r="S21" s="40"/>
      <c r="T21" s="39"/>
      <c r="U21" s="40"/>
      <c r="V21" s="40"/>
      <c r="W21" s="12"/>
      <c r="X21" s="38" t="str">
        <f>UPPER(IF($A21="","",VLOOKUP($A21,'[1]m round robin žrebna lista'!$A$7:$R$128,2)))</f>
        <v/>
      </c>
      <c r="Y21" s="38" t="str">
        <f>UPPER(IF($A21="","",VLOOKUP($A21,'[1]m round robin žrebna lista'!$A$7:$R$128,3)))</f>
        <v/>
      </c>
      <c r="Z21" s="38" t="str">
        <f>PROPER(IF($A21="","",VLOOKUP($A21,'[1]m round robin žrebna lista'!$A$7:$R$128,4)))</f>
        <v/>
      </c>
      <c r="AA21" s="38" t="str">
        <f>UPPER(IF($A21="","",VLOOKUP($A21,'[1]m round robin žrebna lista'!$A$7:$R$128,5)))</f>
        <v/>
      </c>
      <c r="AB21" s="40" t="str">
        <f>IF(S21="","",IF(S21="1bb","1bb",IF(S21="2bb","2bb",IF(S21=1,0,M20))))</f>
        <v/>
      </c>
      <c r="AC21" s="39"/>
      <c r="AD21" s="40" t="str">
        <f>IF(U21="","",IF(U21="2bb","2bb",IF(U21="3bb","3bb",IF(U21=2,M22,0))))</f>
        <v/>
      </c>
      <c r="AE21" s="40" t="str">
        <f>IF(V21="","",IF(V21="2bb","2bb",IF(V21="4bb","4bb",IF(V21=2,M23,0))))</f>
        <v/>
      </c>
      <c r="AF21" s="41">
        <f>SUM(AB21:AE21)</f>
        <v>0</v>
      </c>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c r="IU21" s="11"/>
    </row>
    <row r="22" spans="1:255">
      <c r="A22" s="255"/>
      <c r="B22" s="256" t="n">
        <v>3</v>
      </c>
      <c r="C22" s="257" t="str">
        <f>UPPER(IF($A22="","",VLOOKUP($A22,'[1]m round robin žrebna lista'!$A$7:$R$128,2)))</f>
        <v/>
      </c>
      <c r="D22" s="258" t="s">
        <v>122</v>
      </c>
      <c r="E22" s="308" t="s">
        <v>121</v>
      </c>
      <c r="F22" s="312" t="s">
        <v>91</v>
      </c>
      <c r="G22" s="263" t="s">
        <v>92</v>
      </c>
      <c r="H22" s="263" t="s">
        <v>99</v>
      </c>
      <c r="I22" s="260"/>
      <c r="J22" s="263"/>
      <c r="K22" s="306" t="n">
        <v>1</v>
      </c>
      <c r="L22" s="264" t="s">
        <v>106</v>
      </c>
      <c r="M22" s="37" t="str">
        <f>IF($A22="","",VLOOKUP($A22,'[1]m round robin žrebna lista'!$A$7:$R$128,14))</f>
        <v/>
      </c>
      <c r="N22" s="12"/>
      <c r="O22" s="38" t="str">
        <f>UPPER(IF($A22="","",VLOOKUP($A22,'[1]m round robin žrebna lista'!$A$7:$R$128,2)))</f>
        <v/>
      </c>
      <c r="P22" s="38" t="str">
        <f>UPPER(IF($A22="","",VLOOKUP($A22,'[1]m round robin žrebna lista'!$A$7:$R$128,3)))</f>
        <v/>
      </c>
      <c r="Q22" s="38" t="str">
        <f>PROPER(IF($A22="","",VLOOKUP($A22,'[1]m round robin žrebna lista'!$A$7:$R$128,4)))</f>
        <v/>
      </c>
      <c r="R22" s="38" t="str">
        <f>UPPER(IF($A22="","",VLOOKUP($A22,'[1]m round robin žrebna lista'!$A$7:$R$128,5)))</f>
        <v/>
      </c>
      <c r="S22" s="40"/>
      <c r="T22" s="40"/>
      <c r="U22" s="39"/>
      <c r="V22" s="40"/>
      <c r="W22" s="12"/>
      <c r="X22" s="38" t="str">
        <f>UPPER(IF($A22="","",VLOOKUP($A22,'[1]m round robin žrebna lista'!$A$7:$R$128,2)))</f>
        <v/>
      </c>
      <c r="Y22" s="38" t="str">
        <f>UPPER(IF($A22="","",VLOOKUP($A22,'[1]m round robin žrebna lista'!$A$7:$R$128,3)))</f>
        <v/>
      </c>
      <c r="Z22" s="38" t="str">
        <f>PROPER(IF($A22="","",VLOOKUP($A22,'[1]m round robin žrebna lista'!$A$7:$R$128,4)))</f>
        <v/>
      </c>
      <c r="AA22" s="38" t="str">
        <f>UPPER(IF($A22="","",VLOOKUP($A22,'[1]m round robin žrebna lista'!$A$7:$R$128,5)))</f>
        <v/>
      </c>
      <c r="AB22" s="40" t="str">
        <f>IF(S22="","",IF(S22="1bb","1bb",IF(S22="3bb","3bb",IF(S22=1,0,M20))))</f>
        <v/>
      </c>
      <c r="AC22" s="40" t="str">
        <f>IF(T22="","",IF(T22="2bb","2bb",IF(T22="3bb","3bb",IF(T22=2,0,M21))))</f>
        <v/>
      </c>
      <c r="AD22" s="39"/>
      <c r="AE22" s="40" t="str">
        <f>IF(V22="","",IF(V22="3bb","3bb",IF(V22="4bb","4bb",IF(V22=3,M23,0))))</f>
        <v/>
      </c>
      <c r="AF22" s="41">
        <f>SUM(AB22:AE22)</f>
        <v>0</v>
      </c>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row>
    <row r="23" spans="1:255">
      <c r="A23" s="255"/>
      <c r="B23" s="256" t="n">
        <v>4</v>
      </c>
      <c r="C23" s="257" t="str">
        <f>UPPER(IF($A23="","",VLOOKUP($A23,'[1]m round robin žrebna lista'!$A$7:$R$128,2)))</f>
        <v/>
      </c>
      <c r="D23" s="258" t="str">
        <f>UPPER(IF($A23="","",VLOOKUP($A23,'[1]m round robin žrebna lista'!$A$7:$R$128,3)))</f>
        <v/>
      </c>
      <c r="E23" s="258" t="str">
        <f>PROPER(IF($A23="","",VLOOKUP($A23,'[1]m round robin žrebna lista'!$A$7:$R$128,4)))</f>
        <v/>
      </c>
      <c r="F23" s="259" t="str">
        <f>UPPER(IF($A23="","",VLOOKUP($A23,'[1]m round robin žrebna lista'!$A$7:$R$128,5)))</f>
        <v/>
      </c>
      <c r="G23" s="263"/>
      <c r="H23" s="263"/>
      <c r="I23" s="263"/>
      <c r="J23" s="260"/>
      <c r="K23" s="264"/>
      <c r="L23" s="264"/>
      <c r="M23" s="37" t="str">
        <f>IF($A23="","",VLOOKUP($A23,'[1]m round robin žrebna lista'!$A$7:$R$128,14))</f>
        <v/>
      </c>
      <c r="N23" s="12"/>
      <c r="O23" s="38" t="str">
        <f>UPPER(IF($A23="","",VLOOKUP($A23,'[1]m round robin žrebna lista'!$A$7:$R$128,2)))</f>
        <v/>
      </c>
      <c r="P23" s="38" t="str">
        <f>UPPER(IF($A23="","",VLOOKUP($A23,'[1]m round robin žrebna lista'!$A$7:$R$128,3)))</f>
        <v/>
      </c>
      <c r="Q23" s="38" t="str">
        <f>PROPER(IF($A23="","",VLOOKUP($A23,'[1]m round robin žrebna lista'!$A$7:$R$128,4)))</f>
        <v/>
      </c>
      <c r="R23" s="38" t="str">
        <f>UPPER(IF($A23="","",VLOOKUP($A23,'[1]m round robin žrebna lista'!$A$7:$R$128,5)))</f>
        <v/>
      </c>
      <c r="S23" s="40"/>
      <c r="T23" s="40"/>
      <c r="U23" s="40"/>
      <c r="V23" s="39"/>
      <c r="W23" s="12"/>
      <c r="X23" s="38" t="str">
        <f>UPPER(IF($A23="","",VLOOKUP($A23,'[1]m round robin žrebna lista'!$A$7:$R$128,2)))</f>
        <v/>
      </c>
      <c r="Y23" s="38" t="str">
        <f>UPPER(IF($A23="","",VLOOKUP($A23,'[1]m round robin žrebna lista'!$A$7:$R$128,3)))</f>
        <v/>
      </c>
      <c r="Z23" s="38" t="str">
        <f>PROPER(IF($A23="","",VLOOKUP($A23,'[1]m round robin žrebna lista'!$A$7:$R$128,4)))</f>
        <v/>
      </c>
      <c r="AA23" s="38" t="str">
        <f>UPPER(IF($A23="","",VLOOKUP($A23,'[1]m round robin žrebna lista'!$A$7:$R$128,5)))</f>
        <v/>
      </c>
      <c r="AB23" s="40" t="str">
        <f>IF(S23="","",IF(S23="1bb","1bb",IF(S23="4bb","4bb",IF(S23=1,0,M20))))</f>
        <v/>
      </c>
      <c r="AC23" s="40" t="str">
        <f>IF(T23="","",IF(T23="2bb","2bb",IF(T23="4bb","4bb",IF(T23=2,0,M21))))</f>
        <v/>
      </c>
      <c r="AD23" s="40" t="str">
        <f>IF(U23="","",IF(U23="3bb","3bb",IF(U23="4bb","4bb",IF(U23=3,0,M22))))</f>
        <v/>
      </c>
      <c r="AE23" s="39"/>
      <c r="AF23" s="41">
        <f>SUM(AB23:AD23)</f>
        <v>0</v>
      </c>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row>
    <row r="24" spans="1:255" ht="112.50" customHeight="1">
      <c r="A24" s="265"/>
      <c r="B24" s="265"/>
      <c r="C24" s="241"/>
      <c r="D24" s="241"/>
      <c r="E24" s="241"/>
      <c r="F24" s="266" t="s">
        <v>123</v>
      </c>
      <c r="G24" s="267" t="s">
        <v>124</v>
      </c>
      <c r="H24" s="267"/>
      <c r="I24" s="267"/>
      <c r="J24" s="268" t="s">
        <v>125</v>
      </c>
      <c r="K24" s="269"/>
      <c r="L24" s="269"/>
      <c r="M24" s="37"/>
      <c r="N24" s="11"/>
      <c r="O24" s="12"/>
      <c r="P24" s="12"/>
      <c r="Q24" s="12"/>
      <c r="R24" s="12"/>
      <c r="S24" s="12"/>
      <c r="T24" s="12"/>
      <c r="U24" s="12"/>
      <c r="V24" s="12"/>
      <c r="W24" s="12"/>
      <c r="X24" s="12"/>
      <c r="Y24" s="12"/>
      <c r="Z24" s="12"/>
      <c r="AA24" s="12"/>
      <c r="AB24" s="12"/>
      <c r="AC24" s="12"/>
      <c r="AD24" s="12"/>
      <c r="AE24" s="12"/>
      <c r="AF24" s="12"/>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c r="IS24" s="11"/>
      <c r="IT24" s="11"/>
      <c r="IU24" s="11"/>
    </row>
    <row r="25" spans="1:255" s="25" customFormat="1" ht="50.10" customHeight="1">
      <c r="A25" s="265"/>
      <c r="B25" s="265"/>
      <c r="C25" s="241" t="s">
        <v>126</v>
      </c>
      <c r="D25" s="241"/>
      <c r="E25" s="241"/>
      <c r="F25" s="266" t="s">
        <v>127</v>
      </c>
      <c r="G25" s="270" t="s">
        <v>128</v>
      </c>
      <c r="H25" s="270"/>
      <c r="I25" s="270"/>
      <c r="J25" s="268" t="s">
        <v>125</v>
      </c>
      <c r="K25" s="269"/>
      <c r="L25" s="269"/>
      <c r="M25" s="37"/>
      <c r="N25" s="30"/>
      <c r="O25" s="44"/>
      <c r="P25" s="44"/>
      <c r="Q25" s="44"/>
      <c r="R25" s="44"/>
      <c r="S25" s="44"/>
      <c r="T25" s="44"/>
      <c r="U25" s="44"/>
      <c r="V25" s="44"/>
      <c r="W25" s="44"/>
      <c r="X25" s="44"/>
      <c r="Y25" s="44"/>
      <c r="Z25" s="44"/>
      <c r="AA25" s="44"/>
      <c r="AB25" s="44"/>
      <c r="AC25" s="44"/>
      <c r="AD25" s="44"/>
      <c r="AE25" s="44"/>
      <c r="AF25" s="44"/>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c r="DC25" s="30"/>
      <c r="DD25" s="30"/>
      <c r="DE25" s="30"/>
      <c r="DF25" s="30"/>
      <c r="DG25" s="30"/>
      <c r="DH25" s="30"/>
      <c r="DI25" s="30"/>
      <c r="DJ25" s="30"/>
      <c r="DK25" s="30"/>
      <c r="DL25" s="30"/>
      <c r="DM25" s="30"/>
      <c r="DN25" s="30"/>
      <c r="DO25" s="30"/>
      <c r="DP25" s="30"/>
      <c r="DQ25" s="30"/>
      <c r="DR25" s="30"/>
      <c r="DS25" s="30"/>
      <c r="DT25" s="30"/>
      <c r="DU25" s="30"/>
      <c r="DV25" s="30"/>
      <c r="DW25" s="30"/>
      <c r="DX25" s="30"/>
      <c r="DY25" s="30"/>
      <c r="DZ25" s="30"/>
      <c r="EA25" s="30"/>
      <c r="EB25" s="30"/>
      <c r="EC25" s="30"/>
      <c r="ED25" s="30"/>
      <c r="EE25" s="30"/>
      <c r="EF25" s="30"/>
      <c r="EG25" s="30"/>
      <c r="EH25" s="30"/>
      <c r="EI25" s="30"/>
      <c r="EJ25" s="30"/>
      <c r="EK25" s="30"/>
      <c r="EL25" s="30"/>
      <c r="EM25" s="30"/>
      <c r="EN25" s="30"/>
      <c r="EO25" s="30"/>
      <c r="EP25" s="30"/>
      <c r="EQ25" s="30"/>
      <c r="ER25" s="30"/>
      <c r="ES25" s="30"/>
      <c r="ET25" s="30"/>
      <c r="EU25" s="30"/>
      <c r="EV25" s="30"/>
      <c r="EW25" s="30"/>
      <c r="EX25" s="30"/>
      <c r="EY25" s="30"/>
      <c r="EZ25" s="30"/>
      <c r="FA25" s="30"/>
      <c r="FB25" s="30"/>
      <c r="FC25" s="30"/>
      <c r="FD25" s="30"/>
      <c r="FE25" s="30"/>
      <c r="FF25" s="30"/>
      <c r="FG25" s="30"/>
      <c r="FH25" s="30"/>
      <c r="FI25" s="30"/>
      <c r="FJ25" s="30"/>
      <c r="FK25" s="30"/>
      <c r="FL25" s="30"/>
      <c r="FM25" s="30"/>
      <c r="FN25" s="30"/>
      <c r="FO25" s="30"/>
      <c r="FP25" s="30"/>
      <c r="FQ25" s="30"/>
      <c r="FR25" s="30"/>
      <c r="FS25" s="30"/>
      <c r="FT25" s="30"/>
      <c r="FU25" s="30"/>
      <c r="FV25" s="30"/>
      <c r="FW25" s="30"/>
      <c r="FX25" s="30"/>
      <c r="FY25" s="30"/>
      <c r="FZ25" s="30"/>
      <c r="GA25" s="30"/>
      <c r="GB25" s="30"/>
      <c r="GC25" s="30"/>
      <c r="GD25" s="30"/>
      <c r="GE25" s="30"/>
      <c r="GF25" s="30"/>
      <c r="GG25" s="30"/>
      <c r="GH25" s="30"/>
      <c r="GI25" s="30"/>
      <c r="GJ25" s="30"/>
      <c r="GK25" s="30"/>
      <c r="GL25" s="30"/>
      <c r="GM25" s="30"/>
      <c r="GN25" s="30"/>
      <c r="GO25" s="30"/>
      <c r="GP25" s="30"/>
      <c r="GQ25" s="30"/>
      <c r="GR25" s="30"/>
      <c r="GS25" s="30"/>
      <c r="GT25" s="30"/>
      <c r="GU25" s="30"/>
      <c r="GV25" s="30"/>
      <c r="GW25" s="30"/>
      <c r="GX25" s="30"/>
      <c r="GY25" s="30"/>
      <c r="GZ25" s="30"/>
      <c r="HA25" s="30"/>
      <c r="HB25" s="30"/>
      <c r="HC25" s="30"/>
      <c r="HD25" s="30"/>
      <c r="HE25" s="30"/>
      <c r="HF25" s="30"/>
      <c r="HG25" s="30"/>
      <c r="HH25" s="30"/>
      <c r="HI25" s="30"/>
      <c r="HJ25" s="30"/>
      <c r="HK25" s="30"/>
      <c r="HL25" s="30"/>
      <c r="HM25" s="30"/>
      <c r="HN25" s="30"/>
      <c r="HO25" s="30"/>
      <c r="HP25" s="30"/>
      <c r="HQ25" s="30"/>
      <c r="HR25" s="30"/>
      <c r="HS25" s="30"/>
      <c r="HT25" s="30"/>
      <c r="HU25" s="30"/>
      <c r="HV25" s="30"/>
      <c r="HW25" s="30"/>
      <c r="HX25" s="30"/>
      <c r="HY25" s="30"/>
      <c r="HZ25" s="30"/>
      <c r="IA25" s="30"/>
      <c r="IB25" s="30"/>
      <c r="IC25" s="30"/>
      <c r="ID25" s="30"/>
      <c r="IE25" s="30"/>
      <c r="IF25" s="30"/>
      <c r="IG25" s="30"/>
      <c r="IH25" s="30"/>
      <c r="II25" s="30"/>
      <c r="IJ25" s="30"/>
      <c r="IK25" s="30"/>
      <c r="IL25" s="30"/>
      <c r="IM25" s="30"/>
      <c r="IN25" s="30"/>
      <c r="IO25" s="30"/>
      <c r="IP25" s="30"/>
      <c r="IQ25" s="30"/>
      <c r="IR25" s="30"/>
      <c r="IS25" s="30"/>
      <c r="IT25" s="30"/>
      <c r="IU25" s="30"/>
    </row>
    <row r="26" spans="1:13" ht="50.10" customHeight="1">
      <c r="A26" s="265"/>
      <c r="B26" s="265"/>
      <c r="C26" s="248" t="s">
        <v>129</v>
      </c>
      <c r="D26" s="241"/>
      <c r="E26" s="241"/>
      <c r="F26" s="266" t="s">
        <v>130</v>
      </c>
      <c r="G26" s="270"/>
      <c r="H26" s="270"/>
      <c r="I26" s="270"/>
      <c r="J26" s="268" t="s">
        <v>125</v>
      </c>
      <c r="K26" s="269"/>
      <c r="L26" s="269"/>
      <c r="M26" s="37"/>
    </row>
    <row r="27" spans="1:255">
      <c r="A27" s="158"/>
      <c r="B27" s="158"/>
      <c r="C27" s="158"/>
      <c r="D27" s="158"/>
      <c r="E27" s="158"/>
      <c r="F27" s="158"/>
      <c r="G27" s="158"/>
      <c r="H27" s="158"/>
      <c r="I27" s="158"/>
      <c r="J27" s="158"/>
      <c r="K27" s="158"/>
      <c r="L27" s="158"/>
      <c r="M27" s="10"/>
      <c r="N27" s="46"/>
      <c r="O27" s="47"/>
      <c r="P27" s="47"/>
      <c r="Q27" s="47"/>
      <c r="R27" s="47"/>
      <c r="S27" s="47"/>
      <c r="T27" s="47"/>
      <c r="U27" s="47"/>
      <c r="V27" s="47"/>
      <c r="W27" s="47"/>
      <c r="X27" s="47"/>
      <c r="Y27" s="47"/>
      <c r="Z27" s="47"/>
      <c r="AA27" s="47"/>
      <c r="AB27" s="47"/>
      <c r="AC27" s="47"/>
      <c r="AD27" s="47"/>
      <c r="AE27" s="47"/>
      <c r="AF27" s="47"/>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c r="CD27" s="46"/>
      <c r="CE27" s="46"/>
      <c r="CF27" s="46"/>
      <c r="CG27" s="46"/>
      <c r="CH27" s="46"/>
      <c r="CI27" s="46"/>
      <c r="CJ27" s="46"/>
      <c r="CK27" s="46"/>
      <c r="CL27" s="46"/>
      <c r="CM27" s="46"/>
      <c r="CN27" s="46"/>
      <c r="CO27" s="46"/>
      <c r="CP27" s="46"/>
      <c r="CQ27" s="46"/>
      <c r="CR27" s="46"/>
      <c r="CS27" s="46"/>
      <c r="CT27" s="46"/>
      <c r="CU27" s="46"/>
      <c r="CV27" s="46"/>
      <c r="CW27" s="46"/>
      <c r="CX27" s="46"/>
      <c r="CY27" s="46"/>
      <c r="CZ27" s="46"/>
      <c r="DA27" s="46"/>
      <c r="DB27" s="46"/>
      <c r="DC27" s="46"/>
      <c r="DD27" s="46"/>
      <c r="DE27" s="46"/>
      <c r="DF27" s="46"/>
      <c r="DG27" s="46"/>
      <c r="DH27" s="46"/>
      <c r="DI27" s="46"/>
      <c r="DJ27" s="46"/>
      <c r="DK27" s="46"/>
      <c r="DL27" s="46"/>
      <c r="DM27" s="46"/>
      <c r="DN27" s="46"/>
      <c r="DO27" s="46"/>
      <c r="DP27" s="46"/>
      <c r="DQ27" s="46"/>
      <c r="DR27" s="46"/>
      <c r="DS27" s="46"/>
      <c r="DT27" s="46"/>
      <c r="DU27" s="46"/>
      <c r="DV27" s="46"/>
      <c r="DW27" s="46"/>
      <c r="DX27" s="46"/>
      <c r="DY27" s="46"/>
      <c r="DZ27" s="46"/>
      <c r="EA27" s="46"/>
      <c r="EB27" s="46"/>
      <c r="EC27" s="46"/>
      <c r="ED27" s="46"/>
      <c r="EE27" s="46"/>
      <c r="EF27" s="46"/>
      <c r="EG27" s="46"/>
      <c r="EH27" s="46"/>
      <c r="EI27" s="46"/>
      <c r="EJ27" s="46"/>
      <c r="EK27" s="46"/>
      <c r="EL27" s="46"/>
      <c r="EM27" s="46"/>
      <c r="EN27" s="46"/>
      <c r="EO27" s="46"/>
      <c r="EP27" s="46"/>
      <c r="EQ27" s="46"/>
      <c r="ER27" s="46"/>
      <c r="ES27" s="46"/>
      <c r="ET27" s="46"/>
      <c r="EU27" s="46"/>
      <c r="EV27" s="46"/>
      <c r="EW27" s="46"/>
      <c r="EX27" s="46"/>
      <c r="EY27" s="46"/>
      <c r="EZ27" s="46"/>
      <c r="FA27" s="46"/>
      <c r="FB27" s="46"/>
      <c r="FC27" s="46"/>
      <c r="FD27" s="46"/>
      <c r="FE27" s="46"/>
      <c r="FF27" s="46"/>
      <c r="FG27" s="46"/>
      <c r="FH27" s="46"/>
      <c r="FI27" s="46"/>
      <c r="FJ27" s="46"/>
      <c r="FK27" s="46"/>
      <c r="FL27" s="46"/>
      <c r="FM27" s="46"/>
      <c r="FN27" s="46"/>
      <c r="FO27" s="46"/>
      <c r="FP27" s="46"/>
      <c r="FQ27" s="46"/>
      <c r="FR27" s="46"/>
      <c r="FS27" s="46"/>
      <c r="FT27" s="46"/>
      <c r="FU27" s="46"/>
      <c r="FV27" s="46"/>
      <c r="FW27" s="46"/>
      <c r="FX27" s="46"/>
      <c r="FY27" s="46"/>
      <c r="FZ27" s="46"/>
      <c r="GA27" s="46"/>
      <c r="GB27" s="46"/>
      <c r="GC27" s="46"/>
      <c r="GD27" s="46"/>
      <c r="GE27" s="46"/>
      <c r="GF27" s="46"/>
      <c r="GG27" s="46"/>
      <c r="GH27" s="46"/>
      <c r="GI27" s="46"/>
      <c r="GJ27" s="46"/>
      <c r="GK27" s="46"/>
      <c r="GL27" s="46"/>
      <c r="GM27" s="46"/>
      <c r="GN27" s="46"/>
      <c r="GO27" s="46"/>
      <c r="GP27" s="46"/>
      <c r="GQ27" s="46"/>
      <c r="GR27" s="46"/>
      <c r="GS27" s="46"/>
      <c r="GT27" s="46"/>
      <c r="GU27" s="46"/>
      <c r="GV27" s="46"/>
      <c r="GW27" s="46"/>
      <c r="GX27" s="46"/>
      <c r="GY27" s="46"/>
      <c r="GZ27" s="46"/>
      <c r="HA27" s="46"/>
      <c r="HB27" s="46"/>
      <c r="HC27" s="46"/>
      <c r="HD27" s="46"/>
      <c r="HE27" s="46"/>
      <c r="HF27" s="46"/>
      <c r="HG27" s="46"/>
      <c r="HH27" s="46"/>
      <c r="HI27" s="46"/>
      <c r="HJ27" s="46"/>
      <c r="HK27" s="46"/>
      <c r="HL27" s="46"/>
      <c r="HM27" s="46"/>
      <c r="HN27" s="46"/>
      <c r="HO27" s="46"/>
      <c r="HP27" s="46"/>
      <c r="HQ27" s="46"/>
      <c r="HR27" s="46"/>
      <c r="HS27" s="46"/>
      <c r="HT27" s="46"/>
      <c r="HU27" s="46"/>
      <c r="HV27" s="46"/>
      <c r="HW27" s="46"/>
      <c r="HX27" s="46"/>
      <c r="HY27" s="46"/>
      <c r="HZ27" s="46"/>
      <c r="IA27" s="46"/>
      <c r="IB27" s="46"/>
      <c r="IC27" s="46"/>
      <c r="ID27" s="46"/>
      <c r="IE27" s="46"/>
      <c r="IF27" s="46"/>
      <c r="IG27" s="46"/>
      <c r="IH27" s="46"/>
      <c r="II27" s="46"/>
      <c r="IJ27" s="46"/>
      <c r="IK27" s="46"/>
      <c r="IL27" s="46"/>
      <c r="IM27" s="46"/>
      <c r="IN27" s="46"/>
      <c r="IO27" s="46"/>
      <c r="IP27" s="46"/>
      <c r="IQ27" s="46"/>
      <c r="IR27" s="46"/>
      <c r="IS27" s="46"/>
      <c r="IT27" s="46"/>
      <c r="IU27" s="46"/>
    </row>
    <row r="28" spans="1:255" s="25" customFormat="1" ht="29.60">
      <c r="A28" s="22"/>
      <c r="B28" s="22"/>
      <c r="C28" s="22"/>
      <c r="D28" s="22"/>
      <c r="E28" s="22"/>
      <c r="F28" s="1"/>
      <c r="G28" s="22"/>
      <c r="H28" s="22"/>
      <c r="I28" s="22"/>
      <c r="J28" s="22"/>
      <c r="K28" s="22"/>
      <c r="L28" s="22"/>
      <c r="M28" s="48"/>
      <c r="N28" s="30"/>
      <c r="O28" s="44"/>
      <c r="P28" s="44"/>
      <c r="Q28" s="44"/>
      <c r="R28" s="44"/>
      <c r="S28" s="44"/>
      <c r="T28" s="44"/>
      <c r="U28" s="44"/>
      <c r="V28" s="44"/>
      <c r="W28" s="44"/>
      <c r="X28" s="44"/>
      <c r="Y28" s="44"/>
      <c r="Z28" s="44"/>
      <c r="AA28" s="44"/>
      <c r="AB28" s="44"/>
      <c r="AC28" s="44"/>
      <c r="AD28" s="44"/>
      <c r="AE28" s="44"/>
      <c r="AF28" s="44"/>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c r="GY28" s="30"/>
      <c r="GZ28" s="30"/>
      <c r="HA28" s="30"/>
      <c r="HB28" s="30"/>
      <c r="HC28" s="30"/>
      <c r="HD28" s="30"/>
      <c r="HE28" s="30"/>
      <c r="HF28" s="30"/>
      <c r="HG28" s="30"/>
      <c r="HH28" s="30"/>
      <c r="HI28" s="30"/>
      <c r="HJ28" s="30"/>
      <c r="HK28" s="30"/>
      <c r="HL28" s="30"/>
      <c r="HM28" s="30"/>
      <c r="HN28" s="30"/>
      <c r="HO28" s="30"/>
      <c r="HP28" s="30"/>
      <c r="HQ28" s="30"/>
      <c r="HR28" s="30"/>
      <c r="HS28" s="30"/>
      <c r="HT28" s="30"/>
      <c r="HU28" s="30"/>
      <c r="HV28" s="30"/>
      <c r="HW28" s="30"/>
      <c r="HX28" s="30"/>
      <c r="HY28" s="30"/>
      <c r="HZ28" s="30"/>
      <c r="IA28" s="30"/>
      <c r="IB28" s="30"/>
      <c r="IC28" s="30"/>
      <c r="ID28" s="30"/>
      <c r="IE28" s="30"/>
      <c r="IF28" s="30"/>
      <c r="IG28" s="30"/>
      <c r="IH28" s="30"/>
      <c r="II28" s="30"/>
      <c r="IJ28" s="30"/>
      <c r="IK28" s="30"/>
      <c r="IL28" s="30"/>
      <c r="IM28" s="30"/>
      <c r="IN28" s="30"/>
      <c r="IO28" s="30"/>
      <c r="IP28" s="30"/>
      <c r="IQ28" s="30"/>
      <c r="IR28" s="30"/>
      <c r="IS28" s="30"/>
      <c r="IT28" s="30"/>
      <c r="IU28" s="30"/>
    </row>
    <row r="29" spans="1:255">
      <c r="A29" s="13"/>
      <c r="B29" s="49"/>
      <c r="C29" s="49"/>
      <c r="D29" s="49"/>
      <c r="E29" s="49"/>
      <c r="F29" s="49"/>
      <c r="G29" s="49"/>
      <c r="H29" s="49"/>
      <c r="I29" s="49"/>
      <c r="J29" s="49"/>
      <c r="K29" s="49"/>
      <c r="L29" s="49"/>
      <c r="M29" s="50"/>
      <c r="N29" s="46"/>
      <c r="O29" s="47"/>
      <c r="P29" s="47"/>
      <c r="Q29" s="47"/>
      <c r="R29" s="47"/>
      <c r="S29" s="47"/>
      <c r="T29" s="47"/>
      <c r="U29" s="47"/>
      <c r="V29" s="47"/>
      <c r="W29" s="47"/>
      <c r="X29" s="47"/>
      <c r="Y29" s="47"/>
      <c r="Z29" s="47"/>
      <c r="AA29" s="47"/>
      <c r="AB29" s="47"/>
      <c r="AC29" s="47"/>
      <c r="AD29" s="47"/>
      <c r="AE29" s="47"/>
      <c r="AF29" s="47"/>
      <c r="AG29" s="46"/>
      <c r="AH29" s="46"/>
      <c r="AI29" s="46"/>
      <c r="AJ29" s="46"/>
      <c r="AK29" s="46"/>
      <c r="AL29" s="46"/>
      <c r="AM29" s="46"/>
      <c r="AN29" s="46"/>
      <c r="AO29" s="46"/>
      <c r="AP29" s="46"/>
      <c r="AQ29" s="46"/>
      <c r="AR29" s="46"/>
      <c r="AS29" s="46"/>
      <c r="AT29" s="46"/>
      <c r="AU29" s="46"/>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c r="BV29" s="46"/>
      <c r="BW29" s="46"/>
      <c r="BX29" s="46"/>
      <c r="BY29" s="46"/>
      <c r="BZ29" s="46"/>
      <c r="CA29" s="46"/>
      <c r="CB29" s="46"/>
      <c r="CC29" s="46"/>
      <c r="CD29" s="46"/>
      <c r="CE29" s="46"/>
      <c r="CF29" s="46"/>
      <c r="CG29" s="46"/>
      <c r="CH29" s="46"/>
      <c r="CI29" s="46"/>
      <c r="CJ29" s="46"/>
      <c r="CK29" s="46"/>
      <c r="CL29" s="46"/>
      <c r="CM29" s="46"/>
      <c r="CN29" s="46"/>
      <c r="CO29" s="46"/>
      <c r="CP29" s="46"/>
      <c r="CQ29" s="46"/>
      <c r="CR29" s="46"/>
      <c r="CS29" s="46"/>
      <c r="CT29" s="46"/>
      <c r="CU29" s="46"/>
      <c r="CV29" s="46"/>
      <c r="CW29" s="46"/>
      <c r="CX29" s="46"/>
      <c r="CY29" s="46"/>
      <c r="CZ29" s="46"/>
      <c r="DA29" s="46"/>
      <c r="DB29" s="46"/>
      <c r="DC29" s="46"/>
      <c r="DD29" s="46"/>
      <c r="DE29" s="46"/>
      <c r="DF29" s="46"/>
      <c r="DG29" s="46"/>
      <c r="DH29" s="46"/>
      <c r="DI29" s="46"/>
      <c r="DJ29" s="46"/>
      <c r="DK29" s="46"/>
      <c r="DL29" s="46"/>
      <c r="DM29" s="46"/>
      <c r="DN29" s="46"/>
      <c r="DO29" s="46"/>
      <c r="DP29" s="46"/>
      <c r="DQ29" s="46"/>
      <c r="DR29" s="46"/>
      <c r="DS29" s="46"/>
      <c r="DT29" s="46"/>
      <c r="DU29" s="46"/>
      <c r="DV29" s="46"/>
      <c r="DW29" s="46"/>
      <c r="DX29" s="46"/>
      <c r="DY29" s="46"/>
      <c r="DZ29" s="46"/>
      <c r="EA29" s="46"/>
      <c r="EB29" s="46"/>
      <c r="EC29" s="46"/>
      <c r="ED29" s="46"/>
      <c r="EE29" s="46"/>
      <c r="EF29" s="46"/>
      <c r="EG29" s="46"/>
      <c r="EH29" s="46"/>
      <c r="EI29" s="46"/>
      <c r="EJ29" s="46"/>
      <c r="EK29" s="46"/>
      <c r="EL29" s="46"/>
      <c r="EM29" s="46"/>
      <c r="EN29" s="46"/>
      <c r="EO29" s="46"/>
      <c r="EP29" s="46"/>
      <c r="EQ29" s="46"/>
      <c r="ER29" s="46"/>
      <c r="ES29" s="46"/>
      <c r="ET29" s="46"/>
      <c r="EU29" s="46"/>
      <c r="EV29" s="46"/>
      <c r="EW29" s="46"/>
      <c r="EX29" s="46"/>
      <c r="EY29" s="46"/>
      <c r="EZ29" s="46"/>
      <c r="FA29" s="46"/>
      <c r="FB29" s="46"/>
      <c r="FC29" s="46"/>
      <c r="FD29" s="46"/>
      <c r="FE29" s="46"/>
      <c r="FF29" s="46"/>
      <c r="FG29" s="46"/>
      <c r="FH29" s="46"/>
      <c r="FI29" s="46"/>
      <c r="FJ29" s="46"/>
      <c r="FK29" s="46"/>
      <c r="FL29" s="46"/>
      <c r="FM29" s="46"/>
      <c r="FN29" s="46"/>
      <c r="FO29" s="46"/>
      <c r="FP29" s="46"/>
      <c r="FQ29" s="46"/>
      <c r="FR29" s="46"/>
      <c r="FS29" s="46"/>
      <c r="FT29" s="46"/>
      <c r="FU29" s="46"/>
      <c r="FV29" s="46"/>
      <c r="FW29" s="46"/>
      <c r="FX29" s="46"/>
      <c r="FY29" s="46"/>
      <c r="FZ29" s="46"/>
      <c r="GA29" s="46"/>
      <c r="GB29" s="46"/>
      <c r="GC29" s="46"/>
      <c r="GD29" s="46"/>
      <c r="GE29" s="46"/>
      <c r="GF29" s="46"/>
      <c r="GG29" s="46"/>
      <c r="GH29" s="46"/>
      <c r="GI29" s="46"/>
      <c r="GJ29" s="46"/>
      <c r="GK29" s="46"/>
      <c r="GL29" s="46"/>
      <c r="GM29" s="46"/>
      <c r="GN29" s="46"/>
      <c r="GO29" s="46"/>
      <c r="GP29" s="46"/>
      <c r="GQ29" s="46"/>
      <c r="GR29" s="46"/>
      <c r="GS29" s="46"/>
      <c r="GT29" s="46"/>
      <c r="GU29" s="46"/>
      <c r="GV29" s="46"/>
      <c r="GW29" s="46"/>
      <c r="GX29" s="46"/>
      <c r="GY29" s="46"/>
      <c r="GZ29" s="46"/>
      <c r="HA29" s="46"/>
      <c r="HB29" s="46"/>
      <c r="HC29" s="46"/>
      <c r="HD29" s="46"/>
      <c r="HE29" s="46"/>
      <c r="HF29" s="46"/>
      <c r="HG29" s="46"/>
      <c r="HH29" s="46"/>
      <c r="HI29" s="46"/>
      <c r="HJ29" s="46"/>
      <c r="HK29" s="46"/>
      <c r="HL29" s="46"/>
      <c r="HM29" s="46"/>
      <c r="HN29" s="46"/>
      <c r="HO29" s="46"/>
      <c r="HP29" s="46"/>
      <c r="HQ29" s="46"/>
      <c r="HR29" s="46"/>
      <c r="HS29" s="46"/>
      <c r="HT29" s="46"/>
      <c r="HU29" s="46"/>
      <c r="HV29" s="46"/>
      <c r="HW29" s="46"/>
      <c r="HX29" s="46"/>
      <c r="HY29" s="46"/>
      <c r="HZ29" s="46"/>
      <c r="IA29" s="46"/>
      <c r="IB29" s="46"/>
      <c r="IC29" s="46"/>
      <c r="ID29" s="46"/>
      <c r="IE29" s="46"/>
      <c r="IF29" s="46"/>
      <c r="IG29" s="46"/>
      <c r="IH29" s="46"/>
      <c r="II29" s="46"/>
      <c r="IJ29" s="46"/>
      <c r="IK29" s="46"/>
      <c r="IL29" s="46"/>
      <c r="IM29" s="46"/>
      <c r="IN29" s="46"/>
      <c r="IO29" s="46"/>
      <c r="IP29" s="46"/>
      <c r="IQ29" s="46"/>
      <c r="IR29" s="46"/>
      <c r="IS29" s="46"/>
      <c r="IT29" s="46"/>
      <c r="IU29" s="46"/>
    </row>
    <row r="30" spans="14:255">
      <c r="N30" s="11"/>
      <c r="O30" s="12"/>
      <c r="P30" s="12"/>
      <c r="Q30" s="12"/>
      <c r="R30" s="12"/>
      <c r="S30" s="12"/>
      <c r="T30" s="12"/>
      <c r="U30" s="12"/>
      <c r="V30" s="12"/>
      <c r="W30" s="12"/>
      <c r="X30" s="12"/>
      <c r="Y30" s="12"/>
      <c r="Z30" s="12"/>
      <c r="AA30" s="12"/>
      <c r="AB30" s="12"/>
      <c r="AC30" s="12"/>
      <c r="AD30" s="12"/>
      <c r="AE30" s="12"/>
      <c r="AF30" s="12"/>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row>
    <row r="31" spans="14:255">
      <c r="N31" s="11"/>
      <c r="O31" s="12"/>
      <c r="P31" s="12"/>
      <c r="Q31" s="12"/>
      <c r="R31" s="12"/>
      <c r="S31" s="12"/>
      <c r="T31" s="12"/>
      <c r="U31" s="12"/>
      <c r="V31" s="12"/>
      <c r="W31" s="12"/>
      <c r="X31" s="12"/>
      <c r="Y31" s="12"/>
      <c r="Z31" s="12"/>
      <c r="AA31" s="12"/>
      <c r="AB31" s="12"/>
      <c r="AC31" s="12"/>
      <c r="AD31" s="12"/>
      <c r="AE31" s="12"/>
      <c r="AF31" s="12"/>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c r="IQ31" s="11"/>
      <c r="IR31" s="11"/>
      <c r="IS31" s="11"/>
      <c r="IT31" s="11"/>
      <c r="IU31" s="11"/>
    </row>
    <row r="32" spans="10:255">
      <c r="J32" s="51"/>
      <c r="K32" s="51"/>
      <c r="N32" s="11"/>
      <c r="O32" s="12"/>
      <c r="P32" s="12"/>
      <c r="Q32" s="12"/>
      <c r="R32" s="12"/>
      <c r="S32" s="12"/>
      <c r="T32" s="12"/>
      <c r="U32" s="12"/>
      <c r="V32" s="12"/>
      <c r="W32" s="12"/>
      <c r="X32" s="12"/>
      <c r="Y32" s="12"/>
      <c r="Z32" s="12"/>
      <c r="AA32" s="12"/>
      <c r="AB32" s="12"/>
      <c r="AC32" s="12"/>
      <c r="AD32" s="12"/>
      <c r="AE32" s="12"/>
      <c r="AF32" s="12"/>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row>
    <row r="33" spans="10:255">
      <c r="J33" s="51"/>
      <c r="K33" s="51"/>
      <c r="N33" s="11"/>
      <c r="O33" s="12"/>
      <c r="P33" s="12"/>
      <c r="Q33" s="12"/>
      <c r="R33" s="12"/>
      <c r="S33" s="12"/>
      <c r="T33" s="12"/>
      <c r="U33" s="12"/>
      <c r="V33" s="12"/>
      <c r="W33" s="12"/>
      <c r="X33" s="12"/>
      <c r="Y33" s="12"/>
      <c r="Z33" s="12"/>
      <c r="AA33" s="12"/>
      <c r="AB33" s="12"/>
      <c r="AC33" s="12"/>
      <c r="AD33" s="12"/>
      <c r="AE33" s="12"/>
      <c r="AF33" s="12"/>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c r="IS33" s="11"/>
      <c r="IT33" s="11"/>
      <c r="IU33" s="11"/>
    </row>
    <row r="34" spans="10:255">
      <c r="J34" s="51"/>
      <c r="K34" s="51"/>
      <c r="N34" s="11"/>
      <c r="O34" s="12"/>
      <c r="P34" s="12"/>
      <c r="Q34" s="12"/>
      <c r="R34" s="12"/>
      <c r="S34" s="12"/>
      <c r="T34" s="12"/>
      <c r="U34" s="12"/>
      <c r="V34" s="12"/>
      <c r="W34" s="12"/>
      <c r="X34" s="12"/>
      <c r="Y34" s="12"/>
      <c r="Z34" s="12"/>
      <c r="AA34" s="12"/>
      <c r="AB34" s="12"/>
      <c r="AC34" s="12"/>
      <c r="AD34" s="12"/>
      <c r="AE34" s="12"/>
      <c r="AF34" s="12"/>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IO34" s="11"/>
      <c r="IP34" s="11"/>
      <c r="IQ34" s="11"/>
      <c r="IR34" s="11"/>
      <c r="IS34" s="11"/>
      <c r="IT34" s="11"/>
      <c r="IU34" s="11"/>
    </row>
    <row r="35" spans="10:255">
      <c r="J35" s="51"/>
      <c r="K35" s="51"/>
      <c r="N35" s="11"/>
      <c r="O35" s="12"/>
      <c r="P35" s="12"/>
      <c r="Q35" s="12"/>
      <c r="R35" s="12"/>
      <c r="S35" s="12"/>
      <c r="T35" s="12"/>
      <c r="U35" s="12"/>
      <c r="V35" s="12"/>
      <c r="W35" s="12"/>
      <c r="X35" s="12"/>
      <c r="Y35" s="12"/>
      <c r="Z35" s="12"/>
      <c r="AA35" s="12"/>
      <c r="AB35" s="12"/>
      <c r="AC35" s="12"/>
      <c r="AD35" s="12"/>
      <c r="AE35" s="12"/>
      <c r="AF35" s="12"/>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row>
    <row r="36" spans="10:255">
      <c r="J36" s="51"/>
      <c r="K36" s="51"/>
      <c r="N36" s="11"/>
      <c r="O36" s="12"/>
      <c r="P36" s="12"/>
      <c r="Q36" s="12"/>
      <c r="R36" s="12"/>
      <c r="S36" s="12"/>
      <c r="T36" s="12"/>
      <c r="U36" s="12"/>
      <c r="V36" s="12"/>
      <c r="W36" s="12"/>
      <c r="X36" s="12"/>
      <c r="Y36" s="12"/>
      <c r="Z36" s="12"/>
      <c r="AA36" s="12"/>
      <c r="AB36" s="12"/>
      <c r="AC36" s="12"/>
      <c r="AD36" s="12"/>
      <c r="AE36" s="12"/>
      <c r="AF36" s="12"/>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c r="EI36" s="11"/>
      <c r="EJ36" s="11"/>
      <c r="EK36" s="11"/>
      <c r="EL36" s="11"/>
      <c r="EM36" s="11"/>
      <c r="EN36" s="11"/>
      <c r="EO36" s="11"/>
      <c r="EP36" s="11"/>
      <c r="EQ36" s="11"/>
      <c r="ER36" s="11"/>
      <c r="ES36" s="11"/>
      <c r="ET36" s="11"/>
      <c r="EU36" s="11"/>
      <c r="EV36" s="11"/>
      <c r="EW36" s="11"/>
      <c r="EX36" s="11"/>
      <c r="EY36" s="11"/>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IO36" s="11"/>
      <c r="IP36" s="11"/>
      <c r="IQ36" s="11"/>
      <c r="IR36" s="11"/>
      <c r="IS36" s="11"/>
      <c r="IT36" s="11"/>
      <c r="IU36" s="11"/>
    </row>
    <row r="37" spans="10:255">
      <c r="J37" s="51"/>
      <c r="K37" s="51"/>
      <c r="N37" s="11"/>
      <c r="O37" s="12"/>
      <c r="P37" s="12"/>
      <c r="Q37" s="12"/>
      <c r="R37" s="12"/>
      <c r="S37" s="12"/>
      <c r="T37" s="12"/>
      <c r="U37" s="12"/>
      <c r="V37" s="12"/>
      <c r="W37" s="12"/>
      <c r="X37" s="12"/>
      <c r="Y37" s="12"/>
      <c r="Z37" s="12"/>
      <c r="AA37" s="12"/>
      <c r="AB37" s="12"/>
      <c r="AC37" s="12"/>
      <c r="AD37" s="12"/>
      <c r="AE37" s="12"/>
      <c r="AF37" s="12"/>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11"/>
      <c r="EB37" s="11"/>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c r="IS37" s="11"/>
      <c r="IT37" s="11"/>
      <c r="IU37" s="11"/>
    </row>
    <row r="38" spans="10:255">
      <c r="J38" s="51"/>
      <c r="K38" s="51"/>
      <c r="N38" s="11"/>
      <c r="O38" s="12"/>
      <c r="P38" s="12"/>
      <c r="Q38" s="12"/>
      <c r="R38" s="12"/>
      <c r="S38" s="12"/>
      <c r="T38" s="12"/>
      <c r="U38" s="12"/>
      <c r="V38" s="12"/>
      <c r="W38" s="12"/>
      <c r="X38" s="12"/>
      <c r="Y38" s="12"/>
      <c r="Z38" s="12"/>
      <c r="AA38" s="12"/>
      <c r="AB38" s="12"/>
      <c r="AC38" s="12"/>
      <c r="AD38" s="12"/>
      <c r="AE38" s="12"/>
      <c r="AF38" s="12"/>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c r="DA38" s="11"/>
      <c r="DB38" s="11"/>
      <c r="DC38" s="11"/>
      <c r="DD38" s="11"/>
      <c r="DE38" s="11"/>
      <c r="DF38" s="11"/>
      <c r="DG38" s="11"/>
      <c r="DH38" s="11"/>
      <c r="DI38" s="11"/>
      <c r="DJ38" s="11"/>
      <c r="DK38" s="11"/>
      <c r="DL38" s="11"/>
      <c r="DM38" s="11"/>
      <c r="DN38" s="11"/>
      <c r="DO38" s="11"/>
      <c r="DP38" s="11"/>
      <c r="DQ38" s="11"/>
      <c r="DR38" s="11"/>
      <c r="DS38" s="11"/>
      <c r="DT38" s="11"/>
      <c r="DU38" s="11"/>
      <c r="DV38" s="11"/>
      <c r="DW38" s="11"/>
      <c r="DX38" s="11"/>
      <c r="DY38" s="11"/>
      <c r="DZ38" s="11"/>
      <c r="EA38" s="11"/>
      <c r="EB38" s="11"/>
      <c r="EC38" s="11"/>
      <c r="ED38" s="11"/>
      <c r="EE38" s="11"/>
      <c r="EF38" s="11"/>
      <c r="EG38" s="11"/>
      <c r="EH38" s="11"/>
      <c r="EI38" s="11"/>
      <c r="EJ38" s="11"/>
      <c r="EK38" s="11"/>
      <c r="EL38" s="11"/>
      <c r="EM38" s="11"/>
      <c r="EN38" s="11"/>
      <c r="EO38" s="11"/>
      <c r="EP38" s="11"/>
      <c r="EQ38" s="11"/>
      <c r="ER38" s="11"/>
      <c r="ES38" s="11"/>
      <c r="ET38" s="11"/>
      <c r="EU38" s="11"/>
      <c r="EV38" s="11"/>
      <c r="EW38" s="11"/>
      <c r="EX38" s="11"/>
      <c r="EY38" s="11"/>
      <c r="EZ38" s="11"/>
      <c r="FA38" s="11"/>
      <c r="FB38" s="11"/>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IO38" s="11"/>
      <c r="IP38" s="11"/>
      <c r="IQ38" s="11"/>
      <c r="IR38" s="11"/>
      <c r="IS38" s="11"/>
      <c r="IT38" s="11"/>
      <c r="IU38" s="11"/>
    </row>
    <row r="39" spans="10:20">
      <c r="J39" s="51"/>
      <c r="K39" s="51"/>
      <c r="N39" s="52"/>
      <c r="O39" s="53"/>
      <c r="P39" s="53"/>
      <c r="Q39" s="53"/>
      <c r="R39" s="53"/>
      <c r="S39" s="53"/>
      <c r="T39" s="53"/>
    </row>
    <row r="40" spans="10:20">
      <c r="J40" s="51"/>
      <c r="K40" s="51"/>
      <c r="N40" s="52"/>
      <c r="O40" s="53"/>
      <c r="P40" s="53"/>
      <c r="Q40" s="53"/>
      <c r="R40" s="53"/>
      <c r="S40" s="53"/>
      <c r="T40" s="53"/>
    </row>
    <row r="41" spans="10:20">
      <c r="J41" s="51"/>
      <c r="K41" s="51"/>
      <c r="N41" s="52"/>
      <c r="O41" s="53"/>
      <c r="P41" s="53"/>
      <c r="Q41" s="53"/>
      <c r="R41" s="53"/>
      <c r="S41" s="53"/>
      <c r="T41" s="53"/>
    </row>
    <row r="42" spans="10:20">
      <c r="J42" s="51"/>
      <c r="K42" s="51"/>
      <c r="N42" s="52"/>
      <c r="O42" s="53"/>
      <c r="P42" s="53"/>
      <c r="Q42" s="53"/>
      <c r="R42" s="53"/>
      <c r="S42" s="53"/>
      <c r="T42" s="53"/>
    </row>
    <row r="43" spans="10:20">
      <c r="J43" s="51"/>
      <c r="K43" s="51"/>
      <c r="N43" s="52"/>
      <c r="O43" s="53"/>
      <c r="P43" s="53"/>
      <c r="Q43" s="53"/>
      <c r="R43" s="53"/>
      <c r="S43" s="53"/>
      <c r="T43" s="53"/>
    </row>
    <row r="44" spans="10:20">
      <c r="J44" s="51"/>
      <c r="K44" s="51"/>
      <c r="N44" s="52"/>
      <c r="O44" s="53"/>
      <c r="P44" s="53"/>
      <c r="Q44" s="53"/>
      <c r="R44" s="53"/>
      <c r="S44" s="53"/>
      <c r="T44" s="53"/>
    </row>
    <row r="45" spans="10:20">
      <c r="J45" s="51"/>
      <c r="K45" s="51"/>
      <c r="N45" s="52"/>
      <c r="O45" s="53"/>
      <c r="P45" s="53"/>
      <c r="Q45" s="53"/>
      <c r="R45" s="53"/>
      <c r="S45" s="53"/>
      <c r="T45" s="53"/>
    </row>
    <row r="46" spans="10:20">
      <c r="J46" s="51"/>
      <c r="K46" s="51"/>
      <c r="N46" s="52"/>
      <c r="O46" s="53"/>
      <c r="P46" s="53"/>
      <c r="Q46" s="53"/>
      <c r="R46" s="53"/>
      <c r="S46" s="53"/>
      <c r="T46" s="53"/>
    </row>
    <row r="47" spans="10:20">
      <c r="J47" s="51"/>
      <c r="K47" s="51"/>
      <c r="N47" s="52"/>
      <c r="O47" s="53"/>
      <c r="P47" s="53"/>
      <c r="Q47" s="53"/>
      <c r="R47" s="53"/>
      <c r="S47" s="53"/>
      <c r="T47" s="53"/>
    </row>
    <row r="48" spans="10:20">
      <c r="J48" s="51"/>
      <c r="K48" s="51"/>
      <c r="N48" s="52"/>
      <c r="O48" s="53"/>
      <c r="P48" s="53"/>
      <c r="Q48" s="53"/>
      <c r="R48" s="53"/>
      <c r="S48" s="53"/>
      <c r="T48" s="53"/>
    </row>
    <row r="49" spans="10:20">
      <c r="J49" s="51"/>
      <c r="K49" s="51"/>
      <c r="N49" s="52"/>
      <c r="O49" s="53"/>
      <c r="P49" s="53"/>
      <c r="Q49" s="53"/>
      <c r="R49" s="53"/>
      <c r="S49" s="53"/>
      <c r="T49" s="53"/>
    </row>
    <row r="50" spans="10:20">
      <c r="J50" s="51"/>
      <c r="K50" s="51"/>
      <c r="N50" s="52"/>
      <c r="O50" s="53"/>
      <c r="P50" s="53"/>
      <c r="Q50" s="53"/>
      <c r="R50" s="53"/>
      <c r="S50" s="53"/>
      <c r="T50" s="53"/>
    </row>
    <row r="51" spans="10:20">
      <c r="J51" s="51"/>
      <c r="K51" s="51"/>
      <c r="N51" s="52"/>
      <c r="O51" s="53"/>
      <c r="P51" s="53"/>
      <c r="Q51" s="53"/>
      <c r="R51" s="53"/>
      <c r="S51" s="53"/>
      <c r="T51" s="53"/>
    </row>
    <row r="52" spans="10:20">
      <c r="J52" s="51"/>
      <c r="K52" s="51"/>
      <c r="N52" s="52"/>
      <c r="O52" s="53"/>
      <c r="P52" s="53"/>
      <c r="Q52" s="53"/>
      <c r="R52" s="53"/>
      <c r="S52" s="53"/>
      <c r="T52" s="53"/>
    </row>
    <row r="53" spans="10:20">
      <c r="J53" s="51"/>
      <c r="K53" s="51"/>
      <c r="N53" s="52"/>
      <c r="O53" s="53"/>
      <c r="P53" s="53"/>
      <c r="Q53" s="53"/>
      <c r="R53" s="53"/>
      <c r="S53" s="53"/>
      <c r="T53" s="53"/>
    </row>
    <row r="54" spans="10:20">
      <c r="J54" s="51"/>
      <c r="K54" s="51"/>
      <c r="N54" s="52"/>
      <c r="O54" s="53"/>
      <c r="P54" s="53"/>
      <c r="Q54" s="53"/>
      <c r="R54" s="53"/>
      <c r="S54" s="53"/>
      <c r="T54" s="53"/>
    </row>
    <row r="55" spans="10:20">
      <c r="J55" s="51"/>
      <c r="K55" s="51"/>
      <c r="N55" s="52"/>
      <c r="O55" s="53"/>
      <c r="P55" s="53"/>
      <c r="Q55" s="53"/>
      <c r="R55" s="53"/>
      <c r="S55" s="53"/>
      <c r="T55" s="53"/>
    </row>
    <row r="56" spans="10:20">
      <c r="J56" s="51"/>
      <c r="K56" s="51"/>
      <c r="N56" s="52"/>
      <c r="O56" s="53"/>
      <c r="P56" s="53"/>
      <c r="Q56" s="53"/>
      <c r="R56" s="53"/>
      <c r="S56" s="53"/>
      <c r="T56" s="53"/>
    </row>
    <row r="57" spans="10:20">
      <c r="J57" s="51"/>
      <c r="K57" s="51"/>
      <c r="N57" s="52"/>
      <c r="O57" s="53"/>
      <c r="P57" s="53"/>
      <c r="Q57" s="53"/>
      <c r="R57" s="53"/>
      <c r="S57" s="53"/>
      <c r="T57" s="53"/>
    </row>
    <row r="58" spans="10:20">
      <c r="J58" s="51"/>
      <c r="K58" s="51"/>
      <c r="N58" s="52"/>
      <c r="O58" s="53"/>
      <c r="P58" s="53"/>
      <c r="Q58" s="53"/>
      <c r="R58" s="53"/>
      <c r="S58" s="53"/>
      <c r="T58" s="53"/>
    </row>
    <row r="59" spans="10:20">
      <c r="J59" s="51"/>
      <c r="K59" s="51"/>
      <c r="N59" s="52"/>
      <c r="O59" s="53"/>
      <c r="P59" s="53"/>
      <c r="Q59" s="53"/>
      <c r="R59" s="53"/>
      <c r="S59" s="53"/>
      <c r="T59" s="53"/>
    </row>
    <row r="60" spans="10:20">
      <c r="J60" s="51"/>
      <c r="K60" s="51"/>
      <c r="N60" s="52"/>
      <c r="O60" s="53"/>
      <c r="P60" s="53"/>
      <c r="Q60" s="53"/>
      <c r="R60" s="53"/>
      <c r="S60" s="53"/>
      <c r="T60" s="53"/>
    </row>
    <row r="61" spans="10:20">
      <c r="J61" s="51"/>
      <c r="K61" s="51"/>
      <c r="N61" s="52"/>
      <c r="O61" s="53"/>
      <c r="P61" s="53"/>
      <c r="Q61" s="53"/>
      <c r="R61" s="53"/>
      <c r="S61" s="53"/>
      <c r="T61" s="53"/>
    </row>
    <row r="62" spans="10:20">
      <c r="J62" s="51"/>
      <c r="K62" s="51"/>
      <c r="N62" s="52"/>
      <c r="O62" s="53"/>
      <c r="P62" s="53"/>
      <c r="Q62" s="53"/>
      <c r="R62" s="53"/>
      <c r="S62" s="53"/>
      <c r="T62" s="53"/>
    </row>
    <row r="63" spans="10:20">
      <c r="J63" s="51"/>
      <c r="K63" s="51"/>
      <c r="N63" s="52"/>
      <c r="O63" s="53"/>
      <c r="P63" s="53"/>
      <c r="Q63" s="53"/>
      <c r="R63" s="53"/>
      <c r="S63" s="53"/>
      <c r="T63" s="53"/>
    </row>
    <row r="64" spans="10:20">
      <c r="J64" s="51"/>
      <c r="K64" s="51"/>
      <c r="N64" s="52"/>
      <c r="O64" s="53"/>
      <c r="P64" s="53"/>
      <c r="Q64" s="53"/>
      <c r="R64" s="53"/>
      <c r="S64" s="53"/>
      <c r="T64" s="53"/>
    </row>
    <row r="65" spans="10:20">
      <c r="J65" s="51"/>
      <c r="K65" s="51"/>
      <c r="N65" s="52"/>
      <c r="O65" s="53"/>
      <c r="P65" s="53"/>
      <c r="Q65" s="53"/>
      <c r="R65" s="53"/>
      <c r="S65" s="53"/>
      <c r="T65" s="53"/>
    </row>
    <row r="66" spans="10:20">
      <c r="J66" s="51"/>
      <c r="K66" s="51"/>
      <c r="N66" s="52"/>
      <c r="O66" s="53"/>
      <c r="P66" s="53"/>
      <c r="Q66" s="53"/>
      <c r="R66" s="53"/>
      <c r="S66" s="53"/>
      <c r="T66" s="53"/>
    </row>
    <row r="67" spans="10:20">
      <c r="J67" s="51"/>
      <c r="K67" s="51"/>
      <c r="N67" s="52"/>
      <c r="O67" s="53"/>
      <c r="P67" s="53"/>
      <c r="Q67" s="53"/>
      <c r="R67" s="53"/>
      <c r="S67" s="53"/>
      <c r="T67" s="53"/>
    </row>
    <row r="68" spans="10:20">
      <c r="J68" s="51"/>
      <c r="K68" s="51"/>
      <c r="N68" s="52"/>
      <c r="O68" s="53"/>
      <c r="P68" s="53"/>
      <c r="Q68" s="53"/>
      <c r="R68" s="53"/>
      <c r="S68" s="53"/>
      <c r="T68" s="53"/>
    </row>
    <row r="69" spans="10:20">
      <c r="J69" s="51"/>
      <c r="K69" s="51"/>
      <c r="N69" s="52"/>
      <c r="O69" s="53"/>
      <c r="P69" s="53"/>
      <c r="Q69" s="53"/>
      <c r="R69" s="53"/>
      <c r="S69" s="53"/>
      <c r="T69" s="53"/>
    </row>
    <row r="70" spans="10:20">
      <c r="J70" s="51"/>
      <c r="K70" s="51"/>
      <c r="N70" s="52"/>
      <c r="O70" s="53"/>
      <c r="P70" s="53"/>
      <c r="Q70" s="53"/>
      <c r="R70" s="53"/>
      <c r="S70" s="53"/>
      <c r="T70" s="53"/>
    </row>
    <row r="71" spans="10:20">
      <c r="J71" s="51"/>
      <c r="K71" s="51"/>
      <c r="N71" s="52"/>
      <c r="O71" s="53"/>
      <c r="P71" s="53"/>
      <c r="Q71" s="53"/>
      <c r="R71" s="53"/>
      <c r="S71" s="53"/>
      <c r="T71" s="53"/>
    </row>
    <row r="72" spans="10:20">
      <c r="J72" s="51"/>
      <c r="K72" s="51"/>
      <c r="N72" s="52"/>
      <c r="O72" s="53"/>
      <c r="P72" s="53"/>
      <c r="Q72" s="53"/>
      <c r="R72" s="53"/>
      <c r="S72" s="53"/>
      <c r="T72" s="53"/>
    </row>
    <row r="73" spans="10:20">
      <c r="J73" s="51"/>
      <c r="K73" s="51"/>
      <c r="N73" s="52"/>
      <c r="O73" s="53"/>
      <c r="P73" s="53"/>
      <c r="Q73" s="53"/>
      <c r="R73" s="53"/>
      <c r="S73" s="53"/>
      <c r="T73" s="53"/>
    </row>
    <row r="74" spans="10:20">
      <c r="J74" s="51"/>
      <c r="K74" s="51"/>
      <c r="N74" s="52"/>
      <c r="O74" s="53"/>
      <c r="P74" s="53"/>
      <c r="Q74" s="53"/>
      <c r="R74" s="53"/>
      <c r="S74" s="53"/>
      <c r="T74" s="53"/>
    </row>
    <row r="75" spans="10:20">
      <c r="J75" s="51"/>
      <c r="K75" s="51"/>
      <c r="N75" s="52"/>
      <c r="O75" s="53"/>
      <c r="P75" s="53"/>
      <c r="Q75" s="53"/>
      <c r="R75" s="53"/>
      <c r="S75" s="53"/>
      <c r="T75" s="53"/>
    </row>
    <row r="76" spans="10:20">
      <c r="J76" s="51"/>
      <c r="K76" s="51"/>
      <c r="N76" s="52"/>
      <c r="O76" s="53"/>
      <c r="P76" s="53"/>
      <c r="Q76" s="53"/>
      <c r="R76" s="53"/>
      <c r="S76" s="53"/>
      <c r="T76" s="53"/>
    </row>
    <row r="77" spans="10:20">
      <c r="J77" s="51"/>
      <c r="K77" s="51"/>
      <c r="N77" s="52"/>
      <c r="O77" s="53"/>
      <c r="P77" s="53"/>
      <c r="Q77" s="53"/>
      <c r="R77" s="53"/>
      <c r="S77" s="53"/>
      <c r="T77" s="53"/>
    </row>
    <row r="78" spans="10:20">
      <c r="J78" s="51"/>
      <c r="K78" s="51"/>
      <c r="N78" s="52"/>
      <c r="O78" s="53"/>
      <c r="P78" s="53"/>
      <c r="Q78" s="53"/>
      <c r="R78" s="53"/>
      <c r="S78" s="53"/>
      <c r="T78" s="53"/>
    </row>
    <row r="79" spans="10:20">
      <c r="J79" s="51"/>
      <c r="K79" s="51"/>
      <c r="N79" s="52"/>
      <c r="O79" s="53"/>
      <c r="P79" s="53"/>
      <c r="Q79" s="53"/>
      <c r="R79" s="53"/>
      <c r="S79" s="53"/>
      <c r="T79" s="53"/>
    </row>
    <row r="80" spans="10:20">
      <c r="J80" s="51"/>
      <c r="K80" s="54"/>
      <c r="N80" s="52"/>
      <c r="O80" s="53"/>
      <c r="P80" s="53"/>
      <c r="Q80" s="53"/>
      <c r="R80" s="53"/>
      <c r="S80" s="53"/>
      <c r="T80" s="53"/>
    </row>
    <row r="81" spans="10:20">
      <c r="J81" s="51"/>
      <c r="K81" s="51"/>
      <c r="N81" s="52"/>
      <c r="O81" s="53"/>
      <c r="P81" s="53"/>
      <c r="Q81" s="53"/>
      <c r="R81" s="53"/>
      <c r="S81" s="53"/>
      <c r="T81" s="53"/>
    </row>
    <row r="82" spans="10:20">
      <c r="J82" s="51"/>
      <c r="K82" s="51"/>
      <c r="N82" s="52"/>
      <c r="O82" s="53"/>
      <c r="P82" s="53"/>
      <c r="Q82" s="53"/>
      <c r="R82" s="53"/>
      <c r="S82" s="53"/>
      <c r="T82" s="53"/>
    </row>
    <row r="83" spans="10:20">
      <c r="J83" s="51"/>
      <c r="K83" s="51"/>
      <c r="N83" s="52"/>
      <c r="O83" s="53"/>
      <c r="P83" s="53"/>
      <c r="Q83" s="53"/>
      <c r="R83" s="53"/>
      <c r="S83" s="53"/>
      <c r="T83" s="53"/>
    </row>
    <row r="84" spans="10:20">
      <c r="J84" s="51"/>
      <c r="K84" s="51"/>
      <c r="N84" s="52"/>
      <c r="O84" s="53"/>
      <c r="P84" s="53"/>
      <c r="Q84" s="53"/>
      <c r="R84" s="53"/>
      <c r="S84" s="53"/>
      <c r="T84" s="53"/>
    </row>
    <row r="85" spans="10:20">
      <c r="J85" s="51"/>
      <c r="K85" s="51"/>
      <c r="N85" s="52"/>
      <c r="O85" s="53"/>
      <c r="P85" s="53"/>
      <c r="Q85" s="53"/>
      <c r="R85" s="53"/>
      <c r="S85" s="53"/>
      <c r="T85" s="53"/>
    </row>
    <row r="86" spans="10:20">
      <c r="J86" s="51"/>
      <c r="K86" s="51"/>
      <c r="N86" s="52"/>
      <c r="O86" s="53"/>
      <c r="P86" s="53"/>
      <c r="Q86" s="53"/>
      <c r="R86" s="53"/>
      <c r="S86" s="53"/>
      <c r="T86" s="53"/>
    </row>
    <row r="87" spans="10:20">
      <c r="J87" s="51"/>
      <c r="K87" s="51"/>
      <c r="N87" s="52"/>
      <c r="O87" s="53"/>
      <c r="P87" s="53"/>
      <c r="Q87" s="53"/>
      <c r="R87" s="53"/>
      <c r="S87" s="53"/>
      <c r="T87" s="53"/>
    </row>
    <row r="88" spans="10:20">
      <c r="J88" s="51"/>
      <c r="K88" s="51"/>
      <c r="N88" s="52"/>
      <c r="O88" s="53"/>
      <c r="P88" s="53"/>
      <c r="Q88" s="53"/>
      <c r="R88" s="53"/>
      <c r="S88" s="53"/>
      <c r="T88" s="53"/>
    </row>
    <row r="89" spans="10:20">
      <c r="J89" s="51"/>
      <c r="K89" s="51"/>
      <c r="N89" s="52"/>
      <c r="O89" s="53"/>
      <c r="P89" s="53"/>
      <c r="Q89" s="53"/>
      <c r="R89" s="53"/>
      <c r="S89" s="53"/>
      <c r="T89" s="53"/>
    </row>
    <row r="90" spans="10:20">
      <c r="J90" s="51"/>
      <c r="K90" s="51"/>
      <c r="N90" s="52"/>
      <c r="O90" s="53"/>
      <c r="P90" s="53"/>
      <c r="Q90" s="53"/>
      <c r="R90" s="53"/>
      <c r="S90" s="53"/>
      <c r="T90" s="53"/>
    </row>
    <row r="91" spans="10:20">
      <c r="J91" s="51"/>
      <c r="K91" s="51"/>
      <c r="N91" s="52"/>
      <c r="O91" s="53"/>
      <c r="P91" s="53"/>
      <c r="Q91" s="53"/>
      <c r="R91" s="53"/>
      <c r="S91" s="53"/>
      <c r="T91" s="53"/>
    </row>
    <row r="92" spans="10:20">
      <c r="J92" s="51"/>
      <c r="K92" s="51"/>
      <c r="N92" s="52"/>
      <c r="O92" s="53"/>
      <c r="P92" s="53"/>
      <c r="Q92" s="53"/>
      <c r="R92" s="53"/>
      <c r="S92" s="53"/>
      <c r="T92" s="53"/>
    </row>
    <row r="93" spans="10:20">
      <c r="J93" s="51"/>
      <c r="K93" s="51"/>
      <c r="N93" s="52"/>
      <c r="O93" s="53"/>
      <c r="P93" s="53"/>
      <c r="Q93" s="53"/>
      <c r="R93" s="53"/>
      <c r="S93" s="53"/>
      <c r="T93" s="53"/>
    </row>
    <row r="94" spans="10:20">
      <c r="J94" s="51"/>
      <c r="K94" s="51"/>
      <c r="N94" s="52"/>
      <c r="O94" s="53"/>
      <c r="P94" s="53"/>
      <c r="Q94" s="53"/>
      <c r="R94" s="53"/>
      <c r="S94" s="53"/>
      <c r="T94" s="53"/>
    </row>
    <row r="95" spans="10:20">
      <c r="J95" s="51"/>
      <c r="K95" s="51"/>
      <c r="N95" s="52"/>
      <c r="O95" s="53"/>
      <c r="P95" s="53"/>
      <c r="Q95" s="53"/>
      <c r="R95" s="53"/>
      <c r="S95" s="53"/>
      <c r="T95" s="53"/>
    </row>
    <row r="96" spans="10:20">
      <c r="J96" s="51"/>
      <c r="K96" s="51"/>
      <c r="N96" s="52"/>
      <c r="O96" s="53"/>
      <c r="P96" s="53"/>
      <c r="Q96" s="53"/>
      <c r="R96" s="53"/>
      <c r="S96" s="53"/>
      <c r="T96" s="53"/>
    </row>
    <row r="97" spans="10:20">
      <c r="J97" s="51"/>
      <c r="K97" s="51"/>
      <c r="N97" s="52"/>
      <c r="O97" s="53"/>
      <c r="P97" s="53"/>
      <c r="Q97" s="53"/>
      <c r="R97" s="53"/>
      <c r="S97" s="53"/>
      <c r="T97" s="53"/>
    </row>
    <row r="98" spans="10:20">
      <c r="J98" s="51"/>
      <c r="K98" s="51"/>
      <c r="N98" s="52"/>
      <c r="O98" s="53"/>
      <c r="P98" s="53"/>
      <c r="Q98" s="53"/>
      <c r="R98" s="53"/>
      <c r="S98" s="53"/>
      <c r="T98" s="53"/>
    </row>
    <row r="99" spans="10:20">
      <c r="J99" s="51"/>
      <c r="K99" s="51"/>
      <c r="N99" s="52"/>
      <c r="O99" s="53"/>
      <c r="P99" s="53"/>
      <c r="Q99" s="53"/>
      <c r="R99" s="53"/>
      <c r="S99" s="53"/>
      <c r="T99" s="53"/>
    </row>
    <row r="100" spans="10:20">
      <c r="J100" s="51"/>
      <c r="K100" s="51"/>
      <c r="N100" s="52"/>
      <c r="O100" s="53"/>
      <c r="P100" s="53"/>
      <c r="Q100" s="53"/>
      <c r="R100" s="53"/>
      <c r="S100" s="53"/>
      <c r="T100" s="53"/>
    </row>
    <row r="101" spans="10:20">
      <c r="J101" s="51"/>
      <c r="K101" s="51"/>
      <c r="N101" s="52"/>
      <c r="O101" s="53"/>
      <c r="P101" s="53"/>
      <c r="Q101" s="53"/>
      <c r="R101" s="53"/>
      <c r="S101" s="53"/>
      <c r="T101" s="53"/>
    </row>
    <row r="102" spans="10:20">
      <c r="J102" s="51"/>
      <c r="K102" s="51"/>
      <c r="N102" s="52"/>
      <c r="O102" s="53"/>
      <c r="P102" s="53"/>
      <c r="Q102" s="53"/>
      <c r="R102" s="53"/>
      <c r="S102" s="53"/>
      <c r="T102" s="53"/>
    </row>
    <row r="103" spans="10:20">
      <c r="J103" s="51"/>
      <c r="K103" s="51"/>
      <c r="N103" s="52"/>
      <c r="O103" s="53"/>
      <c r="P103" s="53"/>
      <c r="Q103" s="53"/>
      <c r="R103" s="53"/>
      <c r="S103" s="53"/>
      <c r="T103" s="53"/>
    </row>
    <row r="104" spans="10:20">
      <c r="J104" s="51"/>
      <c r="K104" s="51"/>
      <c r="N104" s="52"/>
      <c r="O104" s="53"/>
      <c r="P104" s="53"/>
      <c r="Q104" s="53"/>
      <c r="R104" s="53"/>
      <c r="S104" s="53"/>
      <c r="T104" s="53"/>
    </row>
    <row r="105" spans="10:20">
      <c r="J105" s="51"/>
      <c r="K105" s="51"/>
      <c r="N105" s="52"/>
      <c r="O105" s="53"/>
      <c r="P105" s="53"/>
      <c r="Q105" s="53"/>
      <c r="R105" s="53"/>
      <c r="S105" s="53"/>
      <c r="T105" s="53"/>
    </row>
    <row r="106" spans="10:20">
      <c r="J106" s="51"/>
      <c r="K106" s="51"/>
      <c r="N106" s="52"/>
      <c r="O106" s="53"/>
      <c r="P106" s="53"/>
      <c r="Q106" s="53"/>
      <c r="R106" s="53"/>
      <c r="S106" s="53"/>
      <c r="T106" s="53"/>
    </row>
    <row r="107" spans="10:20">
      <c r="J107" s="51"/>
      <c r="K107" s="51"/>
      <c r="N107" s="52"/>
      <c r="O107" s="53"/>
      <c r="P107" s="53"/>
      <c r="Q107" s="53"/>
      <c r="R107" s="53"/>
      <c r="S107" s="53"/>
      <c r="T107" s="53"/>
    </row>
    <row r="108" spans="10:20">
      <c r="J108" s="51"/>
      <c r="K108" s="51"/>
      <c r="N108" s="52"/>
      <c r="O108" s="53"/>
      <c r="P108" s="53"/>
      <c r="Q108" s="53"/>
      <c r="R108" s="53"/>
      <c r="S108" s="53"/>
      <c r="T108" s="53"/>
    </row>
    <row r="109" spans="10:20">
      <c r="J109" s="51"/>
      <c r="K109" s="51"/>
      <c r="N109" s="52"/>
      <c r="O109" s="53"/>
      <c r="P109" s="53"/>
      <c r="Q109" s="53"/>
      <c r="R109" s="53"/>
      <c r="S109" s="53"/>
      <c r="T109" s="53"/>
    </row>
    <row r="110" spans="10:20">
      <c r="J110" s="51"/>
      <c r="K110" s="51"/>
      <c r="N110" s="52"/>
      <c r="O110" s="53"/>
      <c r="P110" s="53"/>
      <c r="Q110" s="53"/>
      <c r="R110" s="53"/>
      <c r="S110" s="53"/>
      <c r="T110" s="53"/>
    </row>
    <row r="111" spans="10:20">
      <c r="J111" s="51"/>
      <c r="K111" s="51"/>
      <c r="N111" s="52"/>
      <c r="O111" s="53"/>
      <c r="P111" s="53"/>
      <c r="Q111" s="53"/>
      <c r="R111" s="53"/>
      <c r="S111" s="53"/>
      <c r="T111" s="53"/>
    </row>
    <row r="112" spans="10:20">
      <c r="J112" s="51"/>
      <c r="K112" s="51"/>
      <c r="N112" s="52"/>
      <c r="O112" s="53"/>
      <c r="P112" s="53"/>
      <c r="Q112" s="53"/>
      <c r="R112" s="53"/>
      <c r="S112" s="53"/>
      <c r="T112" s="53"/>
    </row>
    <row r="113" spans="10:20">
      <c r="J113" s="51"/>
      <c r="K113" s="51"/>
      <c r="N113" s="52"/>
      <c r="O113" s="53"/>
      <c r="P113" s="53"/>
      <c r="Q113" s="53"/>
      <c r="R113" s="53"/>
      <c r="S113" s="53"/>
      <c r="T113" s="53"/>
    </row>
    <row r="114" spans="10:20">
      <c r="J114" s="51"/>
      <c r="K114" s="51"/>
      <c r="N114" s="52"/>
      <c r="O114" s="53"/>
      <c r="P114" s="53"/>
      <c r="Q114" s="53"/>
      <c r="R114" s="53"/>
      <c r="S114" s="53"/>
      <c r="T114" s="53"/>
    </row>
    <row r="115" spans="10:20">
      <c r="J115" s="51"/>
      <c r="K115" s="51"/>
      <c r="N115" s="52"/>
      <c r="O115" s="53"/>
      <c r="P115" s="53"/>
      <c r="Q115" s="53"/>
      <c r="R115" s="53"/>
      <c r="S115" s="53"/>
      <c r="T115" s="53"/>
    </row>
    <row r="116" spans="10:20">
      <c r="J116" s="51"/>
      <c r="K116" s="51"/>
      <c r="N116" s="52"/>
      <c r="O116" s="53"/>
      <c r="P116" s="53"/>
      <c r="Q116" s="53"/>
      <c r="R116" s="53"/>
      <c r="S116" s="53"/>
      <c r="T116" s="53"/>
    </row>
    <row r="117" spans="10:20">
      <c r="J117" s="51"/>
      <c r="K117" s="51"/>
      <c r="N117" s="52"/>
      <c r="O117" s="53"/>
      <c r="P117" s="53"/>
      <c r="Q117" s="53"/>
      <c r="R117" s="53"/>
      <c r="S117" s="53"/>
      <c r="T117" s="53"/>
    </row>
    <row r="118" spans="10:20">
      <c r="J118" s="51"/>
      <c r="K118" s="51"/>
      <c r="N118" s="52"/>
      <c r="O118" s="53"/>
      <c r="P118" s="53"/>
      <c r="Q118" s="53"/>
      <c r="R118" s="53"/>
      <c r="S118" s="53"/>
      <c r="T118" s="53"/>
    </row>
    <row r="119" spans="10:20">
      <c r="J119" s="51"/>
      <c r="K119" s="51"/>
      <c r="N119" s="52"/>
      <c r="O119" s="53"/>
      <c r="P119" s="53"/>
      <c r="Q119" s="53"/>
      <c r="R119" s="53"/>
      <c r="S119" s="53"/>
      <c r="T119" s="53"/>
    </row>
    <row r="120" spans="10:20">
      <c r="J120" s="51"/>
      <c r="K120" s="51"/>
      <c r="N120" s="52"/>
      <c r="O120" s="53"/>
      <c r="P120" s="53"/>
      <c r="Q120" s="53"/>
      <c r="R120" s="53"/>
      <c r="S120" s="53"/>
      <c r="T120" s="53"/>
    </row>
    <row r="121" spans="10:20">
      <c r="J121" s="51"/>
      <c r="K121" s="51"/>
      <c r="N121" s="52"/>
      <c r="O121" s="53"/>
      <c r="P121" s="53"/>
      <c r="Q121" s="53"/>
      <c r="R121" s="53"/>
      <c r="S121" s="53"/>
      <c r="T121" s="53"/>
    </row>
    <row r="122" spans="10:20">
      <c r="J122" s="51"/>
      <c r="K122" s="51"/>
      <c r="N122" s="52"/>
      <c r="O122" s="53"/>
      <c r="P122" s="53"/>
      <c r="Q122" s="53"/>
      <c r="R122" s="53"/>
      <c r="S122" s="53"/>
      <c r="T122" s="53"/>
    </row>
    <row r="123" spans="10:20">
      <c r="J123" s="51"/>
      <c r="K123" s="51"/>
      <c r="N123" s="52"/>
      <c r="O123" s="53"/>
      <c r="P123" s="53"/>
      <c r="Q123" s="53"/>
      <c r="R123" s="53"/>
      <c r="S123" s="53"/>
      <c r="T123" s="53"/>
    </row>
    <row r="124" spans="10:20">
      <c r="J124" s="51"/>
      <c r="K124" s="51"/>
      <c r="N124" s="52"/>
      <c r="O124" s="53"/>
      <c r="P124" s="53"/>
      <c r="Q124" s="53"/>
      <c r="R124" s="53"/>
      <c r="S124" s="53"/>
      <c r="T124" s="53"/>
    </row>
    <row r="125" spans="10:20">
      <c r="J125" s="51"/>
      <c r="K125" s="51"/>
      <c r="N125" s="52"/>
      <c r="O125" s="53"/>
      <c r="P125" s="53"/>
      <c r="Q125" s="53"/>
      <c r="R125" s="53"/>
      <c r="S125" s="53"/>
      <c r="T125" s="53"/>
    </row>
    <row r="126" spans="10:20">
      <c r="J126" s="51"/>
      <c r="K126" s="51"/>
      <c r="N126" s="52"/>
      <c r="O126" s="53"/>
      <c r="P126" s="53"/>
      <c r="Q126" s="53"/>
      <c r="R126" s="53"/>
      <c r="S126" s="53"/>
      <c r="T126" s="53"/>
    </row>
    <row r="127" spans="10:20">
      <c r="J127" s="51"/>
      <c r="K127" s="51"/>
      <c r="N127" s="52"/>
      <c r="O127" s="53"/>
      <c r="P127" s="53"/>
      <c r="Q127" s="53"/>
      <c r="R127" s="53"/>
      <c r="S127" s="53"/>
      <c r="T127" s="53"/>
    </row>
    <row r="128" spans="10:20">
      <c r="J128" s="51"/>
      <c r="K128" s="51"/>
      <c r="N128" s="52"/>
      <c r="O128" s="53"/>
      <c r="P128" s="53"/>
      <c r="Q128" s="53"/>
      <c r="R128" s="53"/>
      <c r="S128" s="53"/>
      <c r="T128" s="53"/>
    </row>
    <row r="129" spans="10:20">
      <c r="J129" s="51"/>
      <c r="K129" s="51"/>
      <c r="N129" s="52"/>
      <c r="O129" s="53"/>
      <c r="P129" s="53"/>
      <c r="Q129" s="53"/>
      <c r="R129" s="53"/>
      <c r="S129" s="53"/>
      <c r="T129" s="53"/>
    </row>
    <row r="130" spans="10:20">
      <c r="J130" s="51"/>
      <c r="K130" s="51"/>
      <c r="N130" s="52"/>
      <c r="O130" s="53"/>
      <c r="P130" s="53"/>
      <c r="Q130" s="53"/>
      <c r="R130" s="53"/>
      <c r="S130" s="53"/>
      <c r="T130" s="53"/>
    </row>
    <row r="131" spans="10:20">
      <c r="J131" s="51"/>
      <c r="K131" s="51"/>
      <c r="N131" s="52"/>
      <c r="O131" s="53"/>
      <c r="P131" s="53"/>
      <c r="Q131" s="53"/>
      <c r="R131" s="53"/>
      <c r="S131" s="53"/>
      <c r="T131" s="53"/>
    </row>
    <row r="132" spans="10:20">
      <c r="J132" s="51"/>
      <c r="K132" s="51"/>
      <c r="N132" s="52"/>
      <c r="O132" s="53"/>
      <c r="P132" s="53"/>
      <c r="Q132" s="53"/>
      <c r="R132" s="53"/>
      <c r="S132" s="53"/>
      <c r="T132" s="53"/>
    </row>
    <row r="133" spans="10:20">
      <c r="J133" s="51"/>
      <c r="K133" s="51"/>
      <c r="N133" s="52"/>
      <c r="O133" s="53"/>
      <c r="P133" s="53"/>
      <c r="Q133" s="53"/>
      <c r="R133" s="53"/>
      <c r="S133" s="53"/>
      <c r="T133" s="53"/>
    </row>
    <row r="134" spans="10:20">
      <c r="J134" s="51"/>
      <c r="K134" s="51"/>
      <c r="N134" s="52"/>
      <c r="O134" s="53"/>
      <c r="P134" s="53"/>
      <c r="Q134" s="53"/>
      <c r="R134" s="53"/>
      <c r="S134" s="53"/>
      <c r="T134" s="53"/>
    </row>
    <row r="135" spans="10:20">
      <c r="J135" s="51"/>
      <c r="K135" s="51"/>
      <c r="N135" s="52"/>
      <c r="O135" s="53"/>
      <c r="P135" s="53"/>
      <c r="Q135" s="53"/>
      <c r="R135" s="53"/>
      <c r="S135" s="53"/>
      <c r="T135" s="53"/>
    </row>
    <row r="136" spans="10:20">
      <c r="J136" s="51"/>
      <c r="K136" s="51"/>
      <c r="N136" s="52"/>
      <c r="O136" s="53"/>
      <c r="P136" s="53"/>
      <c r="Q136" s="53"/>
      <c r="R136" s="53"/>
      <c r="S136" s="53"/>
      <c r="T136" s="53"/>
    </row>
    <row r="137" spans="10:20">
      <c r="J137" s="51"/>
      <c r="K137" s="51"/>
      <c r="N137" s="52"/>
      <c r="O137" s="53"/>
      <c r="P137" s="53"/>
      <c r="Q137" s="53"/>
      <c r="R137" s="53"/>
      <c r="S137" s="53"/>
      <c r="T137" s="53"/>
    </row>
    <row r="138" spans="10:20">
      <c r="J138" s="51"/>
      <c r="K138" s="51"/>
      <c r="N138" s="52"/>
      <c r="O138" s="53"/>
      <c r="P138" s="53"/>
      <c r="Q138" s="53"/>
      <c r="R138" s="53"/>
      <c r="S138" s="53"/>
      <c r="T138" s="53"/>
    </row>
    <row r="139" spans="10:20">
      <c r="J139" s="51"/>
      <c r="K139" s="51"/>
      <c r="N139" s="52"/>
      <c r="O139" s="53"/>
      <c r="P139" s="53"/>
      <c r="Q139" s="53"/>
      <c r="R139" s="53"/>
      <c r="S139" s="53"/>
      <c r="T139" s="53"/>
    </row>
    <row r="140" spans="10:20">
      <c r="J140" s="51"/>
      <c r="K140" s="51"/>
      <c r="N140" s="52"/>
      <c r="O140" s="53"/>
      <c r="P140" s="53"/>
      <c r="Q140" s="53"/>
      <c r="R140" s="53"/>
      <c r="S140" s="53"/>
      <c r="T140" s="53"/>
    </row>
    <row r="141" spans="10:20">
      <c r="J141" s="51"/>
      <c r="K141" s="51"/>
      <c r="N141" s="52"/>
      <c r="O141" s="53"/>
      <c r="P141" s="53"/>
      <c r="Q141" s="53"/>
      <c r="R141" s="53"/>
      <c r="S141" s="53"/>
      <c r="T141" s="53"/>
    </row>
    <row r="142" spans="10:20">
      <c r="J142" s="51"/>
      <c r="K142" s="51"/>
      <c r="N142" s="52"/>
      <c r="O142" s="53"/>
      <c r="P142" s="53"/>
      <c r="Q142" s="53"/>
      <c r="R142" s="53"/>
      <c r="S142" s="53"/>
      <c r="T142" s="53"/>
    </row>
    <row r="143" spans="10:20">
      <c r="J143" s="51"/>
      <c r="K143" s="51"/>
      <c r="N143" s="52"/>
      <c r="O143" s="53"/>
      <c r="P143" s="53"/>
      <c r="Q143" s="53"/>
      <c r="R143" s="53"/>
      <c r="S143" s="53"/>
      <c r="T143" s="53"/>
    </row>
    <row r="144" spans="10:20">
      <c r="J144" s="51"/>
      <c r="K144" s="51"/>
      <c r="N144" s="52"/>
      <c r="O144" s="53"/>
      <c r="P144" s="53"/>
      <c r="Q144" s="53"/>
      <c r="R144" s="53"/>
      <c r="S144" s="53"/>
      <c r="T144" s="53"/>
    </row>
    <row r="145" spans="10:20">
      <c r="J145" s="51"/>
      <c r="K145" s="51"/>
      <c r="N145" s="52"/>
      <c r="O145" s="53"/>
      <c r="P145" s="53"/>
      <c r="Q145" s="53"/>
      <c r="R145" s="53"/>
      <c r="S145" s="53"/>
      <c r="T145" s="53"/>
    </row>
    <row r="146" spans="10:20">
      <c r="J146" s="51"/>
      <c r="K146" s="51"/>
      <c r="N146" s="52"/>
      <c r="O146" s="53"/>
      <c r="P146" s="53"/>
      <c r="Q146" s="53"/>
      <c r="R146" s="53"/>
      <c r="S146" s="53"/>
      <c r="T146" s="53"/>
    </row>
    <row r="147" spans="10:20">
      <c r="J147" s="51"/>
      <c r="K147" s="51"/>
      <c r="N147" s="52"/>
      <c r="O147" s="53"/>
      <c r="P147" s="53"/>
      <c r="Q147" s="53"/>
      <c r="R147" s="53"/>
      <c r="S147" s="53"/>
      <c r="T147" s="53"/>
    </row>
    <row r="148" spans="10:20">
      <c r="J148" s="51"/>
      <c r="K148" s="51"/>
      <c r="N148" s="52"/>
      <c r="O148" s="53"/>
      <c r="P148" s="53"/>
      <c r="Q148" s="53"/>
      <c r="R148" s="53"/>
      <c r="S148" s="53"/>
      <c r="T148" s="53"/>
    </row>
    <row r="149" spans="10:20">
      <c r="J149" s="51"/>
      <c r="K149" s="51"/>
      <c r="N149" s="52"/>
      <c r="O149" s="53"/>
      <c r="P149" s="53"/>
      <c r="Q149" s="53"/>
      <c r="R149" s="53"/>
      <c r="S149" s="53"/>
      <c r="T149" s="53"/>
    </row>
    <row r="150" spans="10:20">
      <c r="J150" s="51"/>
      <c r="K150" s="51"/>
      <c r="N150" s="52"/>
      <c r="O150" s="53"/>
      <c r="P150" s="53"/>
      <c r="Q150" s="53"/>
      <c r="R150" s="53"/>
      <c r="S150" s="53"/>
      <c r="T150" s="53"/>
    </row>
    <row r="151" spans="10:20">
      <c r="J151" s="51"/>
      <c r="K151" s="51"/>
      <c r="N151" s="52"/>
      <c r="O151" s="53"/>
      <c r="P151" s="53"/>
      <c r="Q151" s="53"/>
      <c r="R151" s="53"/>
      <c r="S151" s="53"/>
      <c r="T151" s="53"/>
    </row>
    <row r="152" spans="10:20">
      <c r="J152" s="51"/>
      <c r="K152" s="51"/>
      <c r="N152" s="52"/>
      <c r="O152" s="53"/>
      <c r="P152" s="53"/>
      <c r="Q152" s="53"/>
      <c r="R152" s="53"/>
      <c r="S152" s="53"/>
      <c r="T152" s="53"/>
    </row>
    <row r="153" spans="10:20">
      <c r="J153" s="51"/>
      <c r="K153" s="51"/>
      <c r="N153" s="52"/>
      <c r="O153" s="53"/>
      <c r="P153" s="53"/>
      <c r="Q153" s="53"/>
      <c r="R153" s="53"/>
      <c r="S153" s="53"/>
      <c r="T153" s="53"/>
    </row>
    <row r="154" spans="10:20">
      <c r="J154" s="51"/>
      <c r="K154" s="51"/>
      <c r="N154" s="52"/>
      <c r="O154" s="53"/>
      <c r="P154" s="53"/>
      <c r="Q154" s="53"/>
      <c r="R154" s="53"/>
      <c r="S154" s="53"/>
      <c r="T154" s="53"/>
    </row>
    <row r="155" spans="10:20">
      <c r="J155" s="51"/>
      <c r="K155" s="51"/>
      <c r="N155" s="52"/>
      <c r="O155" s="53"/>
      <c r="P155" s="53"/>
      <c r="Q155" s="53"/>
      <c r="R155" s="53"/>
      <c r="S155" s="53"/>
      <c r="T155" s="53"/>
    </row>
    <row r="156" spans="10:20">
      <c r="J156" s="51"/>
      <c r="K156" s="51"/>
      <c r="N156" s="52"/>
      <c r="O156" s="53"/>
      <c r="P156" s="53"/>
      <c r="Q156" s="53"/>
      <c r="R156" s="53"/>
      <c r="S156" s="53"/>
      <c r="T156" s="53"/>
    </row>
    <row r="157" spans="10:20">
      <c r="J157" s="51"/>
      <c r="K157" s="51"/>
      <c r="N157" s="52"/>
      <c r="O157" s="53"/>
      <c r="P157" s="53"/>
      <c r="Q157" s="53"/>
      <c r="R157" s="53"/>
      <c r="S157" s="53"/>
      <c r="T157" s="53"/>
    </row>
    <row r="158" spans="10:20">
      <c r="J158" s="51"/>
      <c r="K158" s="51"/>
      <c r="N158" s="52"/>
      <c r="O158" s="53"/>
      <c r="P158" s="53"/>
      <c r="Q158" s="53"/>
      <c r="R158" s="53"/>
      <c r="S158" s="53"/>
      <c r="T158" s="53"/>
    </row>
    <row r="159" spans="10:20">
      <c r="J159" s="51"/>
      <c r="K159" s="51"/>
      <c r="N159" s="52"/>
      <c r="O159" s="53"/>
      <c r="P159" s="53"/>
      <c r="Q159" s="53"/>
      <c r="R159" s="53"/>
      <c r="S159" s="53"/>
      <c r="T159" s="53"/>
    </row>
    <row r="160" spans="10:20">
      <c r="J160" s="51"/>
      <c r="K160" s="51"/>
      <c r="N160" s="52"/>
      <c r="O160" s="53"/>
      <c r="P160" s="53"/>
      <c r="Q160" s="53"/>
      <c r="R160" s="53"/>
      <c r="S160" s="53"/>
      <c r="T160" s="53"/>
    </row>
    <row r="161" spans="10:20">
      <c r="J161" s="51"/>
      <c r="K161" s="51"/>
      <c r="N161" s="52"/>
      <c r="O161" s="53"/>
      <c r="P161" s="53"/>
      <c r="Q161" s="53"/>
      <c r="R161" s="53"/>
      <c r="S161" s="53"/>
      <c r="T161" s="53"/>
    </row>
    <row r="162" spans="10:20">
      <c r="J162" s="51"/>
      <c r="K162" s="51"/>
      <c r="N162" s="52"/>
      <c r="O162" s="53"/>
      <c r="P162" s="53"/>
      <c r="Q162" s="53"/>
      <c r="R162" s="53"/>
      <c r="S162" s="53"/>
      <c r="T162" s="53"/>
    </row>
    <row r="163" spans="10:20">
      <c r="J163" s="51"/>
      <c r="K163" s="51"/>
      <c r="N163" s="52"/>
      <c r="O163" s="53"/>
      <c r="P163" s="53"/>
      <c r="Q163" s="53"/>
      <c r="R163" s="53"/>
      <c r="S163" s="53"/>
      <c r="T163" s="53"/>
    </row>
    <row r="164" spans="10:20">
      <c r="J164" s="51"/>
      <c r="K164" s="51"/>
      <c r="N164" s="52"/>
      <c r="O164" s="53"/>
      <c r="P164" s="53"/>
      <c r="Q164" s="53"/>
      <c r="R164" s="53"/>
      <c r="S164" s="53"/>
      <c r="T164" s="53"/>
    </row>
    <row r="165" spans="10:20">
      <c r="J165" s="51"/>
      <c r="K165" s="51"/>
      <c r="N165" s="52"/>
      <c r="O165" s="53"/>
      <c r="P165" s="53"/>
      <c r="Q165" s="53"/>
      <c r="R165" s="53"/>
      <c r="S165" s="53"/>
      <c r="T165" s="53"/>
    </row>
    <row r="166" spans="10:20">
      <c r="J166" s="51"/>
      <c r="K166" s="51"/>
      <c r="N166" s="52"/>
      <c r="O166" s="53"/>
      <c r="P166" s="53"/>
      <c r="Q166" s="53"/>
      <c r="R166" s="53"/>
      <c r="S166" s="53"/>
      <c r="T166" s="53"/>
    </row>
    <row r="167" spans="10:20">
      <c r="J167" s="51"/>
      <c r="K167" s="51"/>
      <c r="N167" s="52"/>
      <c r="O167" s="53"/>
      <c r="P167" s="53"/>
      <c r="Q167" s="53"/>
      <c r="R167" s="53"/>
      <c r="S167" s="53"/>
      <c r="T167" s="53"/>
    </row>
    <row r="168" spans="10:20">
      <c r="J168" s="51"/>
      <c r="K168" s="51"/>
      <c r="N168" s="52"/>
      <c r="O168" s="53"/>
      <c r="P168" s="53"/>
      <c r="Q168" s="53"/>
      <c r="R168" s="53"/>
      <c r="S168" s="53"/>
      <c r="T168" s="53"/>
    </row>
    <row r="169" spans="10:20">
      <c r="J169" s="51"/>
      <c r="K169" s="51"/>
      <c r="N169" s="52"/>
      <c r="O169" s="53"/>
      <c r="P169" s="53"/>
      <c r="Q169" s="53"/>
      <c r="R169" s="53"/>
      <c r="S169" s="53"/>
      <c r="T169" s="53"/>
    </row>
    <row r="170" spans="14:20">
      <c r="N170" s="52"/>
      <c r="O170" s="53"/>
      <c r="P170" s="53"/>
      <c r="Q170" s="53"/>
      <c r="R170" s="53"/>
      <c r="S170" s="53"/>
      <c r="T170" s="53"/>
    </row>
    <row r="171" spans="14:20">
      <c r="N171" s="52"/>
      <c r="O171" s="53"/>
      <c r="P171" s="53"/>
      <c r="Q171" s="53"/>
      <c r="R171" s="53"/>
      <c r="S171" s="53"/>
      <c r="T171" s="53"/>
    </row>
    <row r="172" spans="14:20">
      <c r="N172" s="52"/>
      <c r="O172" s="53"/>
      <c r="P172" s="53"/>
      <c r="Q172" s="53"/>
      <c r="R172" s="53"/>
      <c r="S172" s="53"/>
      <c r="T172" s="53"/>
    </row>
    <row r="173" spans="14:20">
      <c r="N173" s="52"/>
      <c r="O173" s="53"/>
      <c r="P173" s="53"/>
      <c r="Q173" s="53"/>
      <c r="R173" s="53"/>
      <c r="S173" s="53"/>
      <c r="T173" s="53"/>
    </row>
    <row r="174" spans="14:20">
      <c r="N174" s="52"/>
      <c r="O174" s="53"/>
      <c r="P174" s="53"/>
      <c r="Q174" s="53"/>
      <c r="R174" s="53"/>
      <c r="S174" s="53"/>
      <c r="T174" s="53"/>
    </row>
    <row r="175" spans="14:20">
      <c r="N175" s="52"/>
      <c r="O175" s="53"/>
      <c r="P175" s="53"/>
      <c r="Q175" s="53"/>
      <c r="R175" s="53"/>
      <c r="S175" s="53"/>
      <c r="T175" s="53"/>
    </row>
    <row r="176" spans="14:20">
      <c r="N176" s="52"/>
      <c r="O176" s="53"/>
      <c r="P176" s="53"/>
      <c r="Q176" s="53"/>
      <c r="R176" s="53"/>
      <c r="S176" s="53"/>
      <c r="T176" s="53"/>
    </row>
    <row r="177" spans="14:20">
      <c r="N177" s="52"/>
      <c r="O177" s="53"/>
      <c r="P177" s="53"/>
      <c r="Q177" s="53"/>
      <c r="R177" s="53"/>
      <c r="S177" s="53"/>
      <c r="T177" s="53"/>
    </row>
    <row r="178" spans="14:20">
      <c r="N178" s="52"/>
      <c r="O178" s="53"/>
      <c r="P178" s="53"/>
      <c r="Q178" s="53"/>
      <c r="R178" s="53"/>
      <c r="S178" s="53"/>
      <c r="T178" s="53"/>
    </row>
    <row r="179" spans="14:20">
      <c r="N179" s="52"/>
      <c r="O179" s="53"/>
      <c r="P179" s="53"/>
      <c r="Q179" s="53"/>
      <c r="R179" s="53"/>
      <c r="S179" s="53"/>
      <c r="T179" s="53"/>
    </row>
    <row r="180" spans="14:20">
      <c r="N180" s="52"/>
      <c r="O180" s="53"/>
      <c r="P180" s="53"/>
      <c r="Q180" s="53"/>
      <c r="R180" s="53"/>
      <c r="S180" s="53"/>
      <c r="T180" s="53"/>
    </row>
    <row r="181" spans="14:20">
      <c r="N181" s="52"/>
      <c r="O181" s="53"/>
      <c r="P181" s="53"/>
      <c r="Q181" s="53"/>
      <c r="R181" s="53"/>
      <c r="S181" s="53"/>
      <c r="T181" s="53"/>
    </row>
    <row r="182" spans="14:20">
      <c r="N182" s="52"/>
      <c r="O182" s="53"/>
      <c r="P182" s="53"/>
      <c r="Q182" s="53"/>
      <c r="R182" s="53"/>
      <c r="S182" s="53"/>
      <c r="T182" s="53"/>
    </row>
    <row r="183" spans="14:20">
      <c r="N183" s="52"/>
      <c r="O183" s="53"/>
      <c r="P183" s="53"/>
      <c r="Q183" s="53"/>
      <c r="R183" s="53"/>
      <c r="S183" s="53"/>
      <c r="T183" s="53"/>
    </row>
    <row r="184" spans="14:20">
      <c r="N184" s="52"/>
      <c r="O184" s="53"/>
      <c r="P184" s="53"/>
      <c r="Q184" s="53"/>
      <c r="R184" s="53"/>
      <c r="S184" s="53"/>
      <c r="T184" s="53"/>
    </row>
    <row r="185" spans="14:20">
      <c r="N185" s="52"/>
      <c r="O185" s="53"/>
      <c r="P185" s="53"/>
      <c r="Q185" s="53"/>
      <c r="R185" s="53"/>
      <c r="S185" s="53"/>
      <c r="T185" s="53"/>
    </row>
    <row r="186" spans="14:20">
      <c r="N186" s="52"/>
      <c r="O186" s="53"/>
      <c r="P186" s="53"/>
      <c r="Q186" s="53"/>
      <c r="R186" s="53"/>
      <c r="S186" s="53"/>
      <c r="T186" s="53"/>
    </row>
    <row r="187" spans="14:20">
      <c r="N187" s="52"/>
      <c r="O187" s="53"/>
      <c r="P187" s="53"/>
      <c r="Q187" s="53"/>
      <c r="R187" s="53"/>
      <c r="S187" s="53"/>
      <c r="T187" s="53"/>
    </row>
    <row r="188" spans="14:20">
      <c r="N188" s="52"/>
      <c r="O188" s="53"/>
      <c r="P188" s="53"/>
      <c r="Q188" s="53"/>
      <c r="R188" s="53"/>
      <c r="S188" s="53"/>
      <c r="T188" s="53"/>
    </row>
    <row r="189" spans="14:20">
      <c r="N189" s="52"/>
      <c r="O189" s="53"/>
      <c r="P189" s="53"/>
      <c r="Q189" s="53"/>
      <c r="R189" s="53"/>
      <c r="S189" s="53"/>
      <c r="T189" s="53"/>
    </row>
    <row r="190" spans="14:20">
      <c r="N190" s="52"/>
      <c r="O190" s="53"/>
      <c r="P190" s="53"/>
      <c r="Q190" s="53"/>
      <c r="R190" s="53"/>
      <c r="S190" s="53"/>
      <c r="T190" s="53"/>
    </row>
    <row r="191" spans="14:20">
      <c r="N191" s="52"/>
      <c r="O191" s="53"/>
      <c r="P191" s="53"/>
      <c r="Q191" s="53"/>
      <c r="R191" s="53"/>
      <c r="S191" s="53"/>
      <c r="T191" s="53"/>
    </row>
    <row r="192" spans="14:20">
      <c r="N192" s="52"/>
      <c r="O192" s="53"/>
      <c r="P192" s="53"/>
      <c r="Q192" s="53"/>
      <c r="R192" s="53"/>
      <c r="S192" s="53"/>
      <c r="T192" s="53"/>
    </row>
    <row r="193" spans="14:20">
      <c r="N193" s="52"/>
      <c r="O193" s="53"/>
      <c r="P193" s="53"/>
      <c r="Q193" s="53"/>
      <c r="R193" s="53"/>
      <c r="S193" s="53"/>
      <c r="T193" s="53"/>
    </row>
    <row r="194" spans="14:20">
      <c r="N194" s="52"/>
      <c r="O194" s="53"/>
      <c r="P194" s="53"/>
      <c r="Q194" s="53"/>
      <c r="R194" s="53"/>
      <c r="S194" s="53"/>
      <c r="T194" s="53"/>
    </row>
    <row r="195" spans="14:20">
      <c r="N195" s="52"/>
      <c r="O195" s="53"/>
      <c r="P195" s="53"/>
      <c r="Q195" s="53"/>
      <c r="R195" s="53"/>
      <c r="S195" s="53"/>
      <c r="T195" s="53"/>
    </row>
    <row r="196" spans="14:20">
      <c r="N196" s="52"/>
      <c r="O196" s="53"/>
      <c r="P196" s="53"/>
      <c r="Q196" s="53"/>
      <c r="R196" s="53"/>
      <c r="S196" s="53"/>
      <c r="T196" s="53"/>
    </row>
    <row r="197" spans="14:20">
      <c r="N197" s="52"/>
      <c r="O197" s="53"/>
      <c r="P197" s="53"/>
      <c r="Q197" s="53"/>
      <c r="R197" s="53"/>
      <c r="S197" s="53"/>
      <c r="T197" s="53"/>
    </row>
    <row r="198" spans="14:20">
      <c r="N198" s="52"/>
      <c r="O198" s="53"/>
      <c r="P198" s="53"/>
      <c r="Q198" s="53"/>
      <c r="R198" s="53"/>
      <c r="S198" s="53"/>
      <c r="T198" s="53"/>
    </row>
    <row r="199" spans="14:20">
      <c r="N199" s="52"/>
      <c r="O199" s="53"/>
      <c r="P199" s="53"/>
      <c r="Q199" s="53"/>
      <c r="R199" s="53"/>
      <c r="S199" s="53"/>
      <c r="T199" s="53"/>
    </row>
    <row r="200" spans="14:20">
      <c r="N200" s="52"/>
      <c r="O200" s="53"/>
      <c r="P200" s="53"/>
      <c r="Q200" s="53"/>
      <c r="R200" s="53"/>
      <c r="S200" s="53"/>
      <c r="T200" s="53"/>
    </row>
    <row r="201" spans="14:20">
      <c r="N201" s="52"/>
      <c r="O201" s="53"/>
      <c r="P201" s="53"/>
      <c r="Q201" s="53"/>
      <c r="R201" s="53"/>
      <c r="S201" s="53"/>
      <c r="T201" s="53"/>
    </row>
    <row r="202" spans="14:20">
      <c r="N202" s="52"/>
      <c r="O202" s="53"/>
      <c r="P202" s="53"/>
      <c r="Q202" s="53"/>
      <c r="R202" s="53"/>
      <c r="S202" s="53"/>
      <c r="T202" s="53"/>
    </row>
    <row r="203" spans="14:20">
      <c r="N203" s="52"/>
      <c r="O203" s="53"/>
      <c r="P203" s="53"/>
      <c r="Q203" s="53"/>
      <c r="R203" s="53"/>
      <c r="S203" s="53"/>
      <c r="T203" s="53"/>
    </row>
    <row r="204" spans="14:20">
      <c r="N204" s="52"/>
      <c r="O204" s="53"/>
      <c r="P204" s="53"/>
      <c r="Q204" s="53"/>
      <c r="R204" s="53"/>
      <c r="S204" s="53"/>
      <c r="T204" s="53"/>
    </row>
    <row r="205" spans="14:20">
      <c r="N205" s="52"/>
      <c r="O205" s="53"/>
      <c r="P205" s="53"/>
      <c r="Q205" s="53"/>
      <c r="R205" s="53"/>
      <c r="S205" s="53"/>
      <c r="T205" s="53"/>
    </row>
    <row r="206" spans="14:20">
      <c r="N206" s="52"/>
      <c r="O206" s="53"/>
      <c r="P206" s="53"/>
      <c r="Q206" s="53"/>
      <c r="R206" s="53"/>
      <c r="S206" s="53"/>
      <c r="T206" s="53"/>
    </row>
    <row r="207" spans="14:20">
      <c r="N207" s="52"/>
      <c r="O207" s="53"/>
      <c r="P207" s="53"/>
      <c r="Q207" s="53"/>
      <c r="R207" s="53"/>
      <c r="S207" s="53"/>
      <c r="T207" s="53"/>
    </row>
    <row r="208" spans="14:20">
      <c r="N208" s="52"/>
      <c r="O208" s="53"/>
      <c r="P208" s="53"/>
      <c r="Q208" s="53"/>
      <c r="R208" s="53"/>
      <c r="S208" s="53"/>
      <c r="T208" s="53"/>
    </row>
    <row r="209" spans="14:20">
      <c r="N209" s="52"/>
      <c r="O209" s="53"/>
      <c r="P209" s="53"/>
      <c r="Q209" s="53"/>
      <c r="R209" s="53"/>
      <c r="S209" s="53"/>
      <c r="T209" s="53"/>
    </row>
    <row r="210" spans="14:20">
      <c r="N210" s="52"/>
      <c r="O210" s="53"/>
      <c r="P210" s="53"/>
      <c r="Q210" s="53"/>
      <c r="R210" s="53"/>
      <c r="S210" s="53"/>
      <c r="T210" s="53"/>
    </row>
  </sheetData>
  <mergeCells count="26">
    <mergeCell ref="H1:L1"/>
    <mergeCell ref="H2:H3"/>
    <mergeCell ref="C4:D4"/>
    <mergeCell ref="E4:H4"/>
    <mergeCell ref="C5:D5"/>
    <mergeCell ref="E5:H5"/>
    <mergeCell ref="I5:J5"/>
    <mergeCell ref="O6:S6"/>
    <mergeCell ref="G6:J7"/>
    <mergeCell ref="K6:K7"/>
    <mergeCell ref="L6:L7"/>
    <mergeCell ref="G12:J13"/>
    <mergeCell ref="K12:K13"/>
    <mergeCell ref="L12:L13"/>
    <mergeCell ref="A18:B19"/>
    <mergeCell ref="G18:J19"/>
    <mergeCell ref="K18:K19"/>
    <mergeCell ref="L18:L19"/>
    <mergeCell ref="C24:D24"/>
    <mergeCell ref="K24:L24"/>
    <mergeCell ref="A24:B26"/>
    <mergeCell ref="G25:I25"/>
    <mergeCell ref="K25:L25"/>
    <mergeCell ref="G26:I26"/>
    <mergeCell ref="K26:L26"/>
    <mergeCell ref="A27:L27"/>
  </mergeCells>
  <conditionalFormatting sqref="K3:K4 E4:H5 G24 G25:I25">
    <cfRule type="cellIs" dxfId="0" priority="1" stopIfTrue="1" operator="equal">
      <formula>0</formula>
    </cfRule>
  </conditionalFormatting>
  <conditionalFormatting sqref="A8:A11 A14:A17 A20:A23">
    <cfRule type="cellIs" dxfId="1" priority="2" stopIfTrue="1" operator="greaterThan">
      <formula>0</formula>
    </cfRule>
  </conditionalFormatting>
  <conditionalFormatting sqref="T8 T20">
    <cfRule type="expression" dxfId="2" priority="3" stopIfTrue="1">
      <formula>S9&lt;&gt;T8</formula>
    </cfRule>
  </conditionalFormatting>
  <conditionalFormatting sqref="S9">
    <cfRule type="expression" dxfId="3" priority="4" stopIfTrue="1">
      <formula>$S$9&lt;&gt;$T$8</formula>
    </cfRule>
  </conditionalFormatting>
  <conditionalFormatting sqref="U8 S10">
    <cfRule type="expression" dxfId="4" priority="5" stopIfTrue="1">
      <formula>$U$8&lt;&gt;$S$10</formula>
    </cfRule>
  </conditionalFormatting>
  <conditionalFormatting sqref="V8 S11">
    <cfRule type="expression" dxfId="5" priority="6" stopIfTrue="1">
      <formula>$V$8&lt;&gt;$S$11</formula>
    </cfRule>
  </conditionalFormatting>
  <conditionalFormatting sqref="U9 T10">
    <cfRule type="expression" dxfId="6" priority="7" stopIfTrue="1">
      <formula>$U$9&lt;&gt;$T$10</formula>
    </cfRule>
  </conditionalFormatting>
  <conditionalFormatting sqref="V9 T11">
    <cfRule type="expression" dxfId="7" priority="8" stopIfTrue="1">
      <formula>$V$9&lt;&gt;$T$11</formula>
    </cfRule>
  </conditionalFormatting>
  <conditionalFormatting sqref="V10 U11">
    <cfRule type="expression" dxfId="8" priority="9" stopIfTrue="1">
      <formula>$V$10&lt;&gt;$U$11</formula>
    </cfRule>
  </conditionalFormatting>
  <conditionalFormatting sqref="T14 S15">
    <cfRule type="expression" dxfId="9" priority="10" stopIfTrue="1">
      <formula>$S$15&lt;&gt;$T$14</formula>
    </cfRule>
  </conditionalFormatting>
  <conditionalFormatting sqref="U14 S16">
    <cfRule type="expression" dxfId="10" priority="11" stopIfTrue="1">
      <formula>$U$14&lt;&gt;$S$16</formula>
    </cfRule>
  </conditionalFormatting>
  <conditionalFormatting sqref="V14 S17">
    <cfRule type="expression" dxfId="11" priority="12" stopIfTrue="1">
      <formula>$V$14&lt;&gt;$S$17</formula>
    </cfRule>
  </conditionalFormatting>
  <conditionalFormatting sqref="U15 T16">
    <cfRule type="expression" dxfId="12" priority="13" stopIfTrue="1">
      <formula>$U$15&lt;&gt;$T$16</formula>
    </cfRule>
  </conditionalFormatting>
  <conditionalFormatting sqref="V15 T17">
    <cfRule type="expression" dxfId="13" priority="14" stopIfTrue="1">
      <formula>$V$15&lt;&gt;$T$17</formula>
    </cfRule>
  </conditionalFormatting>
  <conditionalFormatting sqref="V16 U17">
    <cfRule type="expression" dxfId="14" priority="15" stopIfTrue="1">
      <formula>$V$16&lt;&gt;$U$17</formula>
    </cfRule>
  </conditionalFormatting>
  <conditionalFormatting sqref="U20 S22">
    <cfRule type="expression" dxfId="15" priority="16" stopIfTrue="1">
      <formula>$U$20&lt;&gt;$S$22</formula>
    </cfRule>
  </conditionalFormatting>
  <conditionalFormatting sqref="V20 S23">
    <cfRule type="expression" dxfId="16" priority="17" stopIfTrue="1">
      <formula>$V$20&lt;&gt;$S$23</formula>
    </cfRule>
  </conditionalFormatting>
  <conditionalFormatting sqref="S21">
    <cfRule type="expression" dxfId="17" priority="18" stopIfTrue="1">
      <formula>T20&lt;&gt;S21</formula>
    </cfRule>
  </conditionalFormatting>
  <conditionalFormatting sqref="U21 T22">
    <cfRule type="expression" dxfId="18" priority="19" stopIfTrue="1">
      <formula>$U$21&lt;&gt;$T$22</formula>
    </cfRule>
  </conditionalFormatting>
  <conditionalFormatting sqref="V21 T23">
    <cfRule type="expression" dxfId="19" priority="20" stopIfTrue="1">
      <formula>$V$21&lt;&gt;$T$23</formula>
    </cfRule>
  </conditionalFormatting>
  <conditionalFormatting sqref="V22 U23">
    <cfRule type="expression" dxfId="20" priority="21" stopIfTrue="1">
      <formula>$V$22&lt;&gt;$U$23</formula>
    </cfRule>
  </conditionalFormatting>
  <printOptions horizontalCentered="1">
    <extLst>
      <ext uri="smNativeData">
        <pm:pageFlags xmlns:pm="smNativeData" id="1737317587" printRowHead="0" printColHead="0" printHeadLine="0" printFootLine="0" autoHeightHeader="0" autoHeightFooter="0" fitToPageBoth="0"/>
      </ext>
    </extLst>
  </printOptions>
  <pageMargins left="0.157639" right="0.157639" top="1.023611" bottom="0.196528" header="0.078472" footer="0.472222"/>
  <pageSetup paperSize="9" scale="39" fitToWidth="0" fitToHeight="1"/>
  <headerFooter>
    <extLst>
      <ext uri="smNativeData">
        <pm:header xmlns:pm="smNativeData" id="1737317587" l="56" r="56" t="56" b="56" borderId="0" fillId="0" vertical="0"/>
        <pm:footer xmlns:pm="smNativeData" id="1737317587" l="56" r="56" t="56" b="56" borderId="0" fillId="0" vertical="2"/>
        <pm:paperBin xmlns:pm="smNativeData" id="1737317587" Id="0" type="0" value="0"/>
        <pm:paperBin xmlns:pm="smNativeData" id="1737317587" Id="1" type="0" value="0"/>
      </ext>
    </extLst>
  </headerFooter>
  <drawing r:id="rId1"/>
  <legacyDrawing r:id="rId3"/>
  <extLst>
    <ext uri="smNativeData">
      <pm:sheetPrefs xmlns:pm="smNativeData" day="1737317587"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mc="http://schemas.openxmlformats.org/markup-compatibility/2006">
  <dimension ref="A1:IU220"/>
  <sheetViews>
    <sheetView showGridLines="0" showZeros="0" view="normal" topLeftCell="A28" zoomScale="65" workbookViewId="0">
      <selection activeCell="N34" sqref="N34"/>
    </sheetView>
  </sheetViews>
  <sheetFormatPr baseColWidth="14" defaultColWidth="15.441441" defaultRowHeight="20.40"/>
  <cols>
    <col min="1" max="1" width="10.558559" customWidth="1" style="55"/>
    <col min="2" max="2" width="5.558559" customWidth="1" style="55"/>
    <col min="3" max="3" width="19.000000" customWidth="1" style="55"/>
    <col min="4" max="4" width="26.882883" customWidth="1" style="55"/>
    <col min="5" max="5" width="20.333333" customWidth="1" style="55"/>
    <col min="6" max="6" width="19.441441" customWidth="1" style="55"/>
    <col min="7" max="9" width="18.666667" customWidth="1" style="55"/>
    <col min="10" max="10" width="25.108108" customWidth="1" style="55"/>
    <col min="11" max="11" width="18.666667" customWidth="1" style="55"/>
    <col min="12" max="12" width="19.000000" customWidth="1" style="292"/>
    <col min="13" max="13" width="4.216216" customWidth="1" style="56"/>
    <col min="14" max="14" width="14.666667" customWidth="1" style="1"/>
    <col min="15" max="15" width="11.216216" hidden="1" customWidth="1" style="57">
      <extLst>
        <ext uri="smNativeData">
          <pm:columnDef xmlns:pm="smNativeData" id="1737317587" min="15" max="15" hidden="1" collapsedDB="0" collapsedOL="0"/>
        </ext>
      </extLst>
    </col>
    <col min="16" max="16" width="25.000000" hidden="1" customWidth="1" style="57">
      <extLst>
        <ext uri="smNativeData">
          <pm:columnDef xmlns:pm="smNativeData" id="1737317587" min="16" max="16" hidden="1" collapsedDB="0" collapsedOL="0"/>
        </ext>
      </extLst>
    </col>
    <col min="17" max="17" width="19.000000" hidden="1" customWidth="1" style="57">
      <extLst>
        <ext uri="smNativeData">
          <pm:columnDef xmlns:pm="smNativeData" id="1737317587" min="17" max="17" hidden="1" collapsedDB="0" collapsedOL="0"/>
        </ext>
      </extLst>
    </col>
    <col min="18" max="24" width="14.666667" hidden="1" customWidth="1" style="57">
      <extLst>
        <ext uri="smNativeData">
          <pm:columnDef xmlns:pm="smNativeData" id="1737317587" min="18" max="24" hidden="1" collapsedDB="0" collapsedOL="0"/>
        </ext>
      </extLst>
    </col>
    <col min="25" max="25" width="24.666667" hidden="1" customWidth="1" style="57">
      <extLst>
        <ext uri="smNativeData">
          <pm:columnDef xmlns:pm="smNativeData" id="1737317587" min="25" max="25" hidden="1" collapsedDB="0" collapsedOL="0"/>
        </ext>
      </extLst>
    </col>
    <col min="26" max="26" width="20.666667" hidden="1" customWidth="1" style="57">
      <extLst>
        <ext uri="smNativeData">
          <pm:columnDef xmlns:pm="smNativeData" id="1737317587" min="26" max="26" hidden="1" collapsedDB="0" collapsedOL="0"/>
        </ext>
      </extLst>
    </col>
    <col min="27" max="32" width="15.441441" hidden="1" style="57">
      <extLst>
        <ext uri="smNativeData">
          <pm:columnDef xmlns:pm="smNativeData" id="1737317587" min="27" max="32" hidden="1" collapsedDB="0" collapsedOL="0"/>
        </ext>
      </extLst>
    </col>
    <col min="33" max="204" width="15.441441" style="1"/>
    <col min="205" max="205" width="3.216216" customWidth="1" style="1"/>
    <col min="206" max="256" width="15.441441" style="1"/>
    <col min="257" max="257" width="10.558559" customWidth="1" style="1"/>
    <col min="258" max="258" width="5.558559" customWidth="1" style="1"/>
    <col min="259" max="259" width="19.000000" customWidth="1" style="1"/>
    <col min="260" max="260" width="46.882883" customWidth="1" style="1"/>
    <col min="261" max="261" width="32.000000" customWidth="1" style="1"/>
    <col min="262" max="262" width="19.441441" customWidth="1" style="1"/>
    <col min="263" max="267" width="18.666667" customWidth="1" style="1"/>
    <col min="268" max="268" width="19.000000" customWidth="1" style="1"/>
    <col min="269" max="269" width="4.216216" customWidth="1" style="1"/>
    <col min="270" max="270" width="14.666667" customWidth="1" style="1"/>
    <col min="271" max="288" width="15.441441" hidden="1" style="1">
      <extLst>
        <ext uri="smNativeData">
          <pm:columnDef xmlns:pm="smNativeData" id="1737317587" min="271" max="288" hidden="1" collapsedDB="0" collapsedOL="0"/>
        </ext>
      </extLst>
    </col>
    <col min="289" max="460" width="15.441441" style="1"/>
    <col min="461" max="461" width="3.216216" customWidth="1" style="1"/>
    <col min="462" max="512" width="15.441441" style="1"/>
    <col min="513" max="513" width="10.558559" customWidth="1" style="1"/>
    <col min="514" max="514" width="5.558559" customWidth="1" style="1"/>
    <col min="515" max="515" width="19.000000" customWidth="1" style="1"/>
    <col min="516" max="516" width="46.882883" customWidth="1" style="1"/>
    <col min="517" max="517" width="32.000000" customWidth="1" style="1"/>
    <col min="518" max="518" width="19.441441" customWidth="1" style="1"/>
    <col min="519" max="523" width="18.666667" customWidth="1" style="1"/>
    <col min="524" max="524" width="19.000000" customWidth="1" style="1"/>
    <col min="525" max="525" width="4.216216" customWidth="1" style="1"/>
    <col min="526" max="526" width="14.666667" customWidth="1" style="1"/>
    <col min="527" max="544" width="15.441441" hidden="1" style="1">
      <extLst>
        <ext uri="smNativeData">
          <pm:columnDef xmlns:pm="smNativeData" id="1737317587" min="527" max="544" hidden="1" collapsedDB="0" collapsedOL="0"/>
        </ext>
      </extLst>
    </col>
    <col min="545" max="716" width="15.441441" style="1"/>
    <col min="717" max="717" width="3.216216" customWidth="1" style="1"/>
    <col min="718" max="768" width="15.441441" style="1"/>
    <col min="769" max="769" width="10.558559" customWidth="1" style="1"/>
    <col min="770" max="770" width="5.558559" customWidth="1" style="1"/>
    <col min="771" max="771" width="19.000000" customWidth="1" style="1"/>
    <col min="772" max="772" width="46.882883" customWidth="1" style="1"/>
    <col min="773" max="773" width="32.000000" customWidth="1" style="1"/>
    <col min="774" max="774" width="19.441441" customWidth="1" style="1"/>
    <col min="775" max="779" width="18.666667" customWidth="1" style="1"/>
    <col min="780" max="780" width="19.000000" customWidth="1" style="1"/>
    <col min="781" max="781" width="4.216216" customWidth="1" style="1"/>
    <col min="782" max="782" width="14.666667" customWidth="1" style="1"/>
    <col min="783" max="800" width="15.441441" hidden="1" style="1">
      <extLst>
        <ext uri="smNativeData">
          <pm:columnDef xmlns:pm="smNativeData" id="1737317587" min="783" max="800" hidden="1" collapsedDB="0" collapsedOL="0"/>
        </ext>
      </extLst>
    </col>
    <col min="801" max="972" width="15.441441" style="1"/>
    <col min="973" max="973" width="3.216216" customWidth="1" style="1"/>
    <col min="974" max="1024" width="15.441441" style="1"/>
    <col min="1025" max="1025" width="10.558559" customWidth="1" style="1"/>
    <col min="1026" max="1026" width="5.558559" customWidth="1" style="1"/>
    <col min="1027" max="1027" width="19.000000" customWidth="1" style="1"/>
    <col min="1028" max="1028" width="46.882883" customWidth="1" style="1"/>
    <col min="1029" max="1029" width="32.000000" customWidth="1" style="1"/>
    <col min="1030" max="1030" width="19.441441" customWidth="1" style="1"/>
    <col min="1031" max="1035" width="18.666667" customWidth="1" style="1"/>
    <col min="1036" max="1036" width="19.000000" customWidth="1" style="1"/>
    <col min="1037" max="1037" width="4.216216" customWidth="1" style="1"/>
    <col min="1038" max="1038" width="14.666667" customWidth="1" style="1"/>
    <col min="1039" max="1056" width="15.441441" hidden="1" style="1">
      <extLst>
        <ext uri="smNativeData">
          <pm:columnDef xmlns:pm="smNativeData" id="1737317587" min="1039" max="1056" hidden="1" collapsedDB="0" collapsedOL="0"/>
        </ext>
      </extLst>
    </col>
    <col min="1057" max="1228" width="15.441441" style="1"/>
    <col min="1229" max="1229" width="3.216216" customWidth="1" style="1"/>
    <col min="1230" max="1280" width="15.441441" style="1"/>
    <col min="1281" max="1281" width="10.558559" customWidth="1" style="1"/>
    <col min="1282" max="1282" width="5.558559" customWidth="1" style="1"/>
    <col min="1283" max="1283" width="19.000000" customWidth="1" style="1"/>
    <col min="1284" max="1284" width="46.882883" customWidth="1" style="1"/>
    <col min="1285" max="1285" width="32.000000" customWidth="1" style="1"/>
    <col min="1286" max="1286" width="19.441441" customWidth="1" style="1"/>
    <col min="1287" max="1291" width="18.666667" customWidth="1" style="1"/>
    <col min="1292" max="1292" width="19.000000" customWidth="1" style="1"/>
    <col min="1293" max="1293" width="4.216216" customWidth="1" style="1"/>
    <col min="1294" max="1294" width="14.666667" customWidth="1" style="1"/>
    <col min="1295" max="1312" width="15.441441" hidden="1" style="1">
      <extLst>
        <ext uri="smNativeData">
          <pm:columnDef xmlns:pm="smNativeData" id="1737317587" min="1295" max="1312" hidden="1" collapsedDB="0" collapsedOL="0"/>
        </ext>
      </extLst>
    </col>
    <col min="1313" max="1484" width="15.441441" style="1"/>
    <col min="1485" max="1485" width="3.216216" customWidth="1" style="1"/>
    <col min="1486" max="1536" width="15.441441" style="1"/>
    <col min="1537" max="1537" width="10.558559" customWidth="1" style="1"/>
    <col min="1538" max="1538" width="5.558559" customWidth="1" style="1"/>
    <col min="1539" max="1539" width="19.000000" customWidth="1" style="1"/>
    <col min="1540" max="1540" width="46.882883" customWidth="1" style="1"/>
    <col min="1541" max="1541" width="32.000000" customWidth="1" style="1"/>
    <col min="1542" max="1542" width="19.441441" customWidth="1" style="1"/>
    <col min="1543" max="1547" width="18.666667" customWidth="1" style="1"/>
    <col min="1548" max="1548" width="19.000000" customWidth="1" style="1"/>
    <col min="1549" max="1549" width="4.216216" customWidth="1" style="1"/>
    <col min="1550" max="1550" width="14.666667" customWidth="1" style="1"/>
    <col min="1551" max="1568" width="15.441441" hidden="1" style="1">
      <extLst>
        <ext uri="smNativeData">
          <pm:columnDef xmlns:pm="smNativeData" id="1737317587" min="1551" max="1568" hidden="1" collapsedDB="0" collapsedOL="0"/>
        </ext>
      </extLst>
    </col>
    <col min="1569" max="1740" width="15.441441" style="1"/>
    <col min="1741" max="1741" width="3.216216" customWidth="1" style="1"/>
    <col min="1742" max="1792" width="15.441441" style="1"/>
    <col min="1793" max="1793" width="10.558559" customWidth="1" style="1"/>
    <col min="1794" max="1794" width="5.558559" customWidth="1" style="1"/>
    <col min="1795" max="1795" width="19.000000" customWidth="1" style="1"/>
    <col min="1796" max="1796" width="46.882883" customWidth="1" style="1"/>
    <col min="1797" max="1797" width="32.000000" customWidth="1" style="1"/>
    <col min="1798" max="1798" width="19.441441" customWidth="1" style="1"/>
    <col min="1799" max="1803" width="18.666667" customWidth="1" style="1"/>
    <col min="1804" max="1804" width="19.000000" customWidth="1" style="1"/>
    <col min="1805" max="1805" width="4.216216" customWidth="1" style="1"/>
    <col min="1806" max="1806" width="14.666667" customWidth="1" style="1"/>
    <col min="1807" max="1824" width="15.441441" hidden="1" style="1">
      <extLst>
        <ext uri="smNativeData">
          <pm:columnDef xmlns:pm="smNativeData" id="1737317587" min="1807" max="1824" hidden="1" collapsedDB="0" collapsedOL="0"/>
        </ext>
      </extLst>
    </col>
    <col min="1825" max="1996" width="15.441441" style="1"/>
    <col min="1997" max="1997" width="3.216216" customWidth="1" style="1"/>
    <col min="1998" max="2048" width="15.441441" style="1"/>
    <col min="2049" max="2049" width="10.558559" customWidth="1" style="1"/>
    <col min="2050" max="2050" width="5.558559" customWidth="1" style="1"/>
    <col min="2051" max="2051" width="19.000000" customWidth="1" style="1"/>
    <col min="2052" max="2052" width="46.882883" customWidth="1" style="1"/>
    <col min="2053" max="2053" width="32.000000" customWidth="1" style="1"/>
    <col min="2054" max="2054" width="19.441441" customWidth="1" style="1"/>
    <col min="2055" max="2059" width="18.666667" customWidth="1" style="1"/>
    <col min="2060" max="2060" width="19.000000" customWidth="1" style="1"/>
    <col min="2061" max="2061" width="4.216216" customWidth="1" style="1"/>
    <col min="2062" max="2062" width="14.666667" customWidth="1" style="1"/>
    <col min="2063" max="2080" width="15.441441" hidden="1" style="1">
      <extLst>
        <ext uri="smNativeData">
          <pm:columnDef xmlns:pm="smNativeData" id="1737317587" min="2063" max="2080" hidden="1" collapsedDB="0" collapsedOL="0"/>
        </ext>
      </extLst>
    </col>
    <col min="2081" max="2252" width="15.441441" style="1"/>
    <col min="2253" max="2253" width="3.216216" customWidth="1" style="1"/>
    <col min="2254" max="2304" width="15.441441" style="1"/>
    <col min="2305" max="2305" width="10.558559" customWidth="1" style="1"/>
    <col min="2306" max="2306" width="5.558559" customWidth="1" style="1"/>
    <col min="2307" max="2307" width="19.000000" customWidth="1" style="1"/>
    <col min="2308" max="2308" width="46.882883" customWidth="1" style="1"/>
    <col min="2309" max="2309" width="32.000000" customWidth="1" style="1"/>
    <col min="2310" max="2310" width="19.441441" customWidth="1" style="1"/>
    <col min="2311" max="2315" width="18.666667" customWidth="1" style="1"/>
    <col min="2316" max="2316" width="19.000000" customWidth="1" style="1"/>
    <col min="2317" max="2317" width="4.216216" customWidth="1" style="1"/>
    <col min="2318" max="2318" width="14.666667" customWidth="1" style="1"/>
    <col min="2319" max="2336" width="15.441441" hidden="1" style="1">
      <extLst>
        <ext uri="smNativeData">
          <pm:columnDef xmlns:pm="smNativeData" id="1737317587" min="2319" max="2336" hidden="1" collapsedDB="0" collapsedOL="0"/>
        </ext>
      </extLst>
    </col>
    <col min="2337" max="2508" width="15.441441" style="1"/>
    <col min="2509" max="2509" width="3.216216" customWidth="1" style="1"/>
    <col min="2510" max="2560" width="15.441441" style="1"/>
    <col min="2561" max="2561" width="10.558559" customWidth="1" style="1"/>
    <col min="2562" max="2562" width="5.558559" customWidth="1" style="1"/>
    <col min="2563" max="2563" width="19.000000" customWidth="1" style="1"/>
    <col min="2564" max="2564" width="46.882883" customWidth="1" style="1"/>
    <col min="2565" max="2565" width="32.000000" customWidth="1" style="1"/>
    <col min="2566" max="2566" width="19.441441" customWidth="1" style="1"/>
    <col min="2567" max="2571" width="18.666667" customWidth="1" style="1"/>
    <col min="2572" max="2572" width="19.000000" customWidth="1" style="1"/>
    <col min="2573" max="2573" width="4.216216" customWidth="1" style="1"/>
    <col min="2574" max="2574" width="14.666667" customWidth="1" style="1"/>
    <col min="2575" max="2592" width="15.441441" hidden="1" style="1">
      <extLst>
        <ext uri="smNativeData">
          <pm:columnDef xmlns:pm="smNativeData" id="1737317587" min="2575" max="2592" hidden="1" collapsedDB="0" collapsedOL="0"/>
        </ext>
      </extLst>
    </col>
    <col min="2593" max="2764" width="15.441441" style="1"/>
    <col min="2765" max="2765" width="3.216216" customWidth="1" style="1"/>
    <col min="2766" max="2816" width="15.441441" style="1"/>
    <col min="2817" max="2817" width="10.558559" customWidth="1" style="1"/>
    <col min="2818" max="2818" width="5.558559" customWidth="1" style="1"/>
    <col min="2819" max="2819" width="19.000000" customWidth="1" style="1"/>
    <col min="2820" max="2820" width="46.882883" customWidth="1" style="1"/>
    <col min="2821" max="2821" width="32.000000" customWidth="1" style="1"/>
    <col min="2822" max="2822" width="19.441441" customWidth="1" style="1"/>
    <col min="2823" max="2827" width="18.666667" customWidth="1" style="1"/>
    <col min="2828" max="2828" width="19.000000" customWidth="1" style="1"/>
    <col min="2829" max="2829" width="4.216216" customWidth="1" style="1"/>
    <col min="2830" max="2830" width="14.666667" customWidth="1" style="1"/>
    <col min="2831" max="2848" width="15.441441" hidden="1" style="1">
      <extLst>
        <ext uri="smNativeData">
          <pm:columnDef xmlns:pm="smNativeData" id="1737317587" min="2831" max="2848" hidden="1" collapsedDB="0" collapsedOL="0"/>
        </ext>
      </extLst>
    </col>
    <col min="2849" max="3020" width="15.441441" style="1"/>
    <col min="3021" max="3021" width="3.216216" customWidth="1" style="1"/>
    <col min="3022" max="3072" width="15.441441" style="1"/>
    <col min="3073" max="3073" width="10.558559" customWidth="1" style="1"/>
    <col min="3074" max="3074" width="5.558559" customWidth="1" style="1"/>
    <col min="3075" max="3075" width="19.000000" customWidth="1" style="1"/>
    <col min="3076" max="3076" width="46.882883" customWidth="1" style="1"/>
    <col min="3077" max="3077" width="32.000000" customWidth="1" style="1"/>
    <col min="3078" max="3078" width="19.441441" customWidth="1" style="1"/>
    <col min="3079" max="3083" width="18.666667" customWidth="1" style="1"/>
    <col min="3084" max="3084" width="19.000000" customWidth="1" style="1"/>
    <col min="3085" max="3085" width="4.216216" customWidth="1" style="1"/>
    <col min="3086" max="3086" width="14.666667" customWidth="1" style="1"/>
    <col min="3087" max="3104" width="15.441441" hidden="1" style="1">
      <extLst>
        <ext uri="smNativeData">
          <pm:columnDef xmlns:pm="smNativeData" id="1737317587" min="3087" max="3104" hidden="1" collapsedDB="0" collapsedOL="0"/>
        </ext>
      </extLst>
    </col>
    <col min="3105" max="3276" width="15.441441" style="1"/>
    <col min="3277" max="3277" width="3.216216" customWidth="1" style="1"/>
    <col min="3278" max="3328" width="15.441441" style="1"/>
    <col min="3329" max="3329" width="10.558559" customWidth="1" style="1"/>
    <col min="3330" max="3330" width="5.558559" customWidth="1" style="1"/>
    <col min="3331" max="3331" width="19.000000" customWidth="1" style="1"/>
    <col min="3332" max="3332" width="46.882883" customWidth="1" style="1"/>
    <col min="3333" max="3333" width="32.000000" customWidth="1" style="1"/>
    <col min="3334" max="3334" width="19.441441" customWidth="1" style="1"/>
    <col min="3335" max="3339" width="18.666667" customWidth="1" style="1"/>
    <col min="3340" max="3340" width="19.000000" customWidth="1" style="1"/>
    <col min="3341" max="3341" width="4.216216" customWidth="1" style="1"/>
    <col min="3342" max="3342" width="14.666667" customWidth="1" style="1"/>
    <col min="3343" max="3360" width="15.441441" hidden="1" style="1">
      <extLst>
        <ext uri="smNativeData">
          <pm:columnDef xmlns:pm="smNativeData" id="1737317587" min="3343" max="3360" hidden="1" collapsedDB="0" collapsedOL="0"/>
        </ext>
      </extLst>
    </col>
    <col min="3361" max="3532" width="15.441441" style="1"/>
    <col min="3533" max="3533" width="3.216216" customWidth="1" style="1"/>
    <col min="3534" max="3584" width="15.441441" style="1"/>
    <col min="3585" max="3585" width="10.558559" customWidth="1" style="1"/>
    <col min="3586" max="3586" width="5.558559" customWidth="1" style="1"/>
    <col min="3587" max="3587" width="19.000000" customWidth="1" style="1"/>
    <col min="3588" max="3588" width="46.882883" customWidth="1" style="1"/>
    <col min="3589" max="3589" width="32.000000" customWidth="1" style="1"/>
    <col min="3590" max="3590" width="19.441441" customWidth="1" style="1"/>
    <col min="3591" max="3595" width="18.666667" customWidth="1" style="1"/>
    <col min="3596" max="3596" width="19.000000" customWidth="1" style="1"/>
    <col min="3597" max="3597" width="4.216216" customWidth="1" style="1"/>
    <col min="3598" max="3598" width="14.666667" customWidth="1" style="1"/>
    <col min="3599" max="3616" width="15.441441" hidden="1" style="1">
      <extLst>
        <ext uri="smNativeData">
          <pm:columnDef xmlns:pm="smNativeData" id="1737317587" min="3599" max="3616" hidden="1" collapsedDB="0" collapsedOL="0"/>
        </ext>
      </extLst>
    </col>
    <col min="3617" max="3788" width="15.441441" style="1"/>
    <col min="3789" max="3789" width="3.216216" customWidth="1" style="1"/>
    <col min="3790" max="3840" width="15.441441" style="1"/>
    <col min="3841" max="3841" width="10.558559" customWidth="1" style="1"/>
    <col min="3842" max="3842" width="5.558559" customWidth="1" style="1"/>
    <col min="3843" max="3843" width="19.000000" customWidth="1" style="1"/>
    <col min="3844" max="3844" width="46.882883" customWidth="1" style="1"/>
    <col min="3845" max="3845" width="32.000000" customWidth="1" style="1"/>
    <col min="3846" max="3846" width="19.441441" customWidth="1" style="1"/>
    <col min="3847" max="3851" width="18.666667" customWidth="1" style="1"/>
    <col min="3852" max="3852" width="19.000000" customWidth="1" style="1"/>
    <col min="3853" max="3853" width="4.216216" customWidth="1" style="1"/>
    <col min="3854" max="3854" width="14.666667" customWidth="1" style="1"/>
    <col min="3855" max="3872" width="15.441441" hidden="1" style="1">
      <extLst>
        <ext uri="smNativeData">
          <pm:columnDef xmlns:pm="smNativeData" id="1737317587" min="3855" max="3872" hidden="1" collapsedDB="0" collapsedOL="0"/>
        </ext>
      </extLst>
    </col>
    <col min="3873" max="4044" width="15.441441" style="1"/>
    <col min="4045" max="4045" width="3.216216" customWidth="1" style="1"/>
    <col min="4046" max="4096" width="15.441441" style="1"/>
    <col min="4097" max="4097" width="10.558559" customWidth="1" style="1"/>
    <col min="4098" max="4098" width="5.558559" customWidth="1" style="1"/>
    <col min="4099" max="4099" width="19.000000" customWidth="1" style="1"/>
    <col min="4100" max="4100" width="46.882883" customWidth="1" style="1"/>
    <col min="4101" max="4101" width="32.000000" customWidth="1" style="1"/>
    <col min="4102" max="4102" width="19.441441" customWidth="1" style="1"/>
    <col min="4103" max="4107" width="18.666667" customWidth="1" style="1"/>
    <col min="4108" max="4108" width="19.000000" customWidth="1" style="1"/>
    <col min="4109" max="4109" width="4.216216" customWidth="1" style="1"/>
    <col min="4110" max="4110" width="14.666667" customWidth="1" style="1"/>
    <col min="4111" max="4128" width="15.441441" hidden="1" style="1">
      <extLst>
        <ext uri="smNativeData">
          <pm:columnDef xmlns:pm="smNativeData" id="1737317587" min="4111" max="4128" hidden="1" collapsedDB="0" collapsedOL="0"/>
        </ext>
      </extLst>
    </col>
    <col min="4129" max="4300" width="15.441441" style="1"/>
    <col min="4301" max="4301" width="3.216216" customWidth="1" style="1"/>
    <col min="4302" max="4352" width="15.441441" style="1"/>
    <col min="4353" max="4353" width="10.558559" customWidth="1" style="1"/>
    <col min="4354" max="4354" width="5.558559" customWidth="1" style="1"/>
    <col min="4355" max="4355" width="19.000000" customWidth="1" style="1"/>
    <col min="4356" max="4356" width="46.882883" customWidth="1" style="1"/>
    <col min="4357" max="4357" width="32.000000" customWidth="1" style="1"/>
    <col min="4358" max="4358" width="19.441441" customWidth="1" style="1"/>
    <col min="4359" max="4363" width="18.666667" customWidth="1" style="1"/>
    <col min="4364" max="4364" width="19.000000" customWidth="1" style="1"/>
    <col min="4365" max="4365" width="4.216216" customWidth="1" style="1"/>
    <col min="4366" max="4366" width="14.666667" customWidth="1" style="1"/>
    <col min="4367" max="4384" width="15.441441" hidden="1" style="1">
      <extLst>
        <ext uri="smNativeData">
          <pm:columnDef xmlns:pm="smNativeData" id="1737317587" min="4367" max="4384" hidden="1" collapsedDB="0" collapsedOL="0"/>
        </ext>
      </extLst>
    </col>
    <col min="4385" max="4556" width="15.441441" style="1"/>
    <col min="4557" max="4557" width="3.216216" customWidth="1" style="1"/>
    <col min="4558" max="4608" width="15.441441" style="1"/>
    <col min="4609" max="4609" width="10.558559" customWidth="1" style="1"/>
    <col min="4610" max="4610" width="5.558559" customWidth="1" style="1"/>
    <col min="4611" max="4611" width="19.000000" customWidth="1" style="1"/>
    <col min="4612" max="4612" width="46.882883" customWidth="1" style="1"/>
    <col min="4613" max="4613" width="32.000000" customWidth="1" style="1"/>
    <col min="4614" max="4614" width="19.441441" customWidth="1" style="1"/>
    <col min="4615" max="4619" width="18.666667" customWidth="1" style="1"/>
    <col min="4620" max="4620" width="19.000000" customWidth="1" style="1"/>
    <col min="4621" max="4621" width="4.216216" customWidth="1" style="1"/>
    <col min="4622" max="4622" width="14.666667" customWidth="1" style="1"/>
    <col min="4623" max="4640" width="15.441441" hidden="1" style="1">
      <extLst>
        <ext uri="smNativeData">
          <pm:columnDef xmlns:pm="smNativeData" id="1737317587" min="4623" max="4640" hidden="1" collapsedDB="0" collapsedOL="0"/>
        </ext>
      </extLst>
    </col>
    <col min="4641" max="4812" width="15.441441" style="1"/>
    <col min="4813" max="4813" width="3.216216" customWidth="1" style="1"/>
    <col min="4814" max="4864" width="15.441441" style="1"/>
    <col min="4865" max="4865" width="10.558559" customWidth="1" style="1"/>
    <col min="4866" max="4866" width="5.558559" customWidth="1" style="1"/>
    <col min="4867" max="4867" width="19.000000" customWidth="1" style="1"/>
    <col min="4868" max="4868" width="46.882883" customWidth="1" style="1"/>
    <col min="4869" max="4869" width="32.000000" customWidth="1" style="1"/>
    <col min="4870" max="4870" width="19.441441" customWidth="1" style="1"/>
    <col min="4871" max="4875" width="18.666667" customWidth="1" style="1"/>
    <col min="4876" max="4876" width="19.000000" customWidth="1" style="1"/>
    <col min="4877" max="4877" width="4.216216" customWidth="1" style="1"/>
    <col min="4878" max="4878" width="14.666667" customWidth="1" style="1"/>
    <col min="4879" max="4896" width="15.441441" hidden="1" style="1">
      <extLst>
        <ext uri="smNativeData">
          <pm:columnDef xmlns:pm="smNativeData" id="1737317587" min="4879" max="4896" hidden="1" collapsedDB="0" collapsedOL="0"/>
        </ext>
      </extLst>
    </col>
    <col min="4897" max="5068" width="15.441441" style="1"/>
    <col min="5069" max="5069" width="3.216216" customWidth="1" style="1"/>
    <col min="5070" max="5120" width="15.441441" style="1"/>
    <col min="5121" max="5121" width="10.558559" customWidth="1" style="1"/>
    <col min="5122" max="5122" width="5.558559" customWidth="1" style="1"/>
    <col min="5123" max="5123" width="19.000000" customWidth="1" style="1"/>
    <col min="5124" max="5124" width="46.882883" customWidth="1" style="1"/>
    <col min="5125" max="5125" width="32.000000" customWidth="1" style="1"/>
    <col min="5126" max="5126" width="19.441441" customWidth="1" style="1"/>
    <col min="5127" max="5131" width="18.666667" customWidth="1" style="1"/>
    <col min="5132" max="5132" width="19.000000" customWidth="1" style="1"/>
    <col min="5133" max="5133" width="4.216216" customWidth="1" style="1"/>
    <col min="5134" max="5134" width="14.666667" customWidth="1" style="1"/>
    <col min="5135" max="5152" width="15.441441" hidden="1" style="1">
      <extLst>
        <ext uri="smNativeData">
          <pm:columnDef xmlns:pm="smNativeData" id="1737317587" min="5135" max="5152" hidden="1" collapsedDB="0" collapsedOL="0"/>
        </ext>
      </extLst>
    </col>
    <col min="5153" max="5324" width="15.441441" style="1"/>
    <col min="5325" max="5325" width="3.216216" customWidth="1" style="1"/>
    <col min="5326" max="5376" width="15.441441" style="1"/>
    <col min="5377" max="5377" width="10.558559" customWidth="1" style="1"/>
    <col min="5378" max="5378" width="5.558559" customWidth="1" style="1"/>
    <col min="5379" max="5379" width="19.000000" customWidth="1" style="1"/>
    <col min="5380" max="5380" width="46.882883" customWidth="1" style="1"/>
    <col min="5381" max="5381" width="32.000000" customWidth="1" style="1"/>
    <col min="5382" max="5382" width="19.441441" customWidth="1" style="1"/>
    <col min="5383" max="5387" width="18.666667" customWidth="1" style="1"/>
    <col min="5388" max="5388" width="19.000000" customWidth="1" style="1"/>
    <col min="5389" max="5389" width="4.216216" customWidth="1" style="1"/>
    <col min="5390" max="5390" width="14.666667" customWidth="1" style="1"/>
    <col min="5391" max="5408" width="15.441441" hidden="1" style="1">
      <extLst>
        <ext uri="smNativeData">
          <pm:columnDef xmlns:pm="smNativeData" id="1737317587" min="5391" max="5408" hidden="1" collapsedDB="0" collapsedOL="0"/>
        </ext>
      </extLst>
    </col>
    <col min="5409" max="5580" width="15.441441" style="1"/>
    <col min="5581" max="5581" width="3.216216" customWidth="1" style="1"/>
    <col min="5582" max="5632" width="15.441441" style="1"/>
    <col min="5633" max="5633" width="10.558559" customWidth="1" style="1"/>
    <col min="5634" max="5634" width="5.558559" customWidth="1" style="1"/>
    <col min="5635" max="5635" width="19.000000" customWidth="1" style="1"/>
    <col min="5636" max="5636" width="46.882883" customWidth="1" style="1"/>
    <col min="5637" max="5637" width="32.000000" customWidth="1" style="1"/>
    <col min="5638" max="5638" width="19.441441" customWidth="1" style="1"/>
    <col min="5639" max="5643" width="18.666667" customWidth="1" style="1"/>
    <col min="5644" max="5644" width="19.000000" customWidth="1" style="1"/>
    <col min="5645" max="5645" width="4.216216" customWidth="1" style="1"/>
    <col min="5646" max="5646" width="14.666667" customWidth="1" style="1"/>
    <col min="5647" max="5664" width="15.441441" hidden="1" style="1">
      <extLst>
        <ext uri="smNativeData">
          <pm:columnDef xmlns:pm="smNativeData" id="1737317587" min="5647" max="5664" hidden="1" collapsedDB="0" collapsedOL="0"/>
        </ext>
      </extLst>
    </col>
    <col min="5665" max="5836" width="15.441441" style="1"/>
    <col min="5837" max="5837" width="3.216216" customWidth="1" style="1"/>
    <col min="5838" max="5888" width="15.441441" style="1"/>
    <col min="5889" max="5889" width="10.558559" customWidth="1" style="1"/>
    <col min="5890" max="5890" width="5.558559" customWidth="1" style="1"/>
    <col min="5891" max="5891" width="19.000000" customWidth="1" style="1"/>
    <col min="5892" max="5892" width="46.882883" customWidth="1" style="1"/>
    <col min="5893" max="5893" width="32.000000" customWidth="1" style="1"/>
    <col min="5894" max="5894" width="19.441441" customWidth="1" style="1"/>
    <col min="5895" max="5899" width="18.666667" customWidth="1" style="1"/>
    <col min="5900" max="5900" width="19.000000" customWidth="1" style="1"/>
    <col min="5901" max="5901" width="4.216216" customWidth="1" style="1"/>
    <col min="5902" max="5902" width="14.666667" customWidth="1" style="1"/>
    <col min="5903" max="5920" width="15.441441" hidden="1" style="1">
      <extLst>
        <ext uri="smNativeData">
          <pm:columnDef xmlns:pm="smNativeData" id="1737317587" min="5903" max="5920" hidden="1" collapsedDB="0" collapsedOL="0"/>
        </ext>
      </extLst>
    </col>
    <col min="5921" max="6092" width="15.441441" style="1"/>
    <col min="6093" max="6093" width="3.216216" customWidth="1" style="1"/>
    <col min="6094" max="6144" width="15.441441" style="1"/>
    <col min="6145" max="6145" width="10.558559" customWidth="1" style="1"/>
    <col min="6146" max="6146" width="5.558559" customWidth="1" style="1"/>
    <col min="6147" max="6147" width="19.000000" customWidth="1" style="1"/>
    <col min="6148" max="6148" width="46.882883" customWidth="1" style="1"/>
    <col min="6149" max="6149" width="32.000000" customWidth="1" style="1"/>
    <col min="6150" max="6150" width="19.441441" customWidth="1" style="1"/>
    <col min="6151" max="6155" width="18.666667" customWidth="1" style="1"/>
    <col min="6156" max="6156" width="19.000000" customWidth="1" style="1"/>
    <col min="6157" max="6157" width="4.216216" customWidth="1" style="1"/>
    <col min="6158" max="6158" width="14.666667" customWidth="1" style="1"/>
    <col min="6159" max="6176" width="15.441441" hidden="1" style="1">
      <extLst>
        <ext uri="smNativeData">
          <pm:columnDef xmlns:pm="smNativeData" id="1737317587" min="6159" max="6176" hidden="1" collapsedDB="0" collapsedOL="0"/>
        </ext>
      </extLst>
    </col>
    <col min="6177" max="6348" width="15.441441" style="1"/>
    <col min="6349" max="6349" width="3.216216" customWidth="1" style="1"/>
    <col min="6350" max="6400" width="15.441441" style="1"/>
    <col min="6401" max="6401" width="10.558559" customWidth="1" style="1"/>
    <col min="6402" max="6402" width="5.558559" customWidth="1" style="1"/>
    <col min="6403" max="6403" width="19.000000" customWidth="1" style="1"/>
    <col min="6404" max="6404" width="46.882883" customWidth="1" style="1"/>
    <col min="6405" max="6405" width="32.000000" customWidth="1" style="1"/>
    <col min="6406" max="6406" width="19.441441" customWidth="1" style="1"/>
    <col min="6407" max="6411" width="18.666667" customWidth="1" style="1"/>
    <col min="6412" max="6412" width="19.000000" customWidth="1" style="1"/>
    <col min="6413" max="6413" width="4.216216" customWidth="1" style="1"/>
    <col min="6414" max="6414" width="14.666667" customWidth="1" style="1"/>
    <col min="6415" max="6432" width="15.441441" hidden="1" style="1">
      <extLst>
        <ext uri="smNativeData">
          <pm:columnDef xmlns:pm="smNativeData" id="1737317587" min="6415" max="6432" hidden="1" collapsedDB="0" collapsedOL="0"/>
        </ext>
      </extLst>
    </col>
    <col min="6433" max="6604" width="15.441441" style="1"/>
    <col min="6605" max="6605" width="3.216216" customWidth="1" style="1"/>
    <col min="6606" max="6656" width="15.441441" style="1"/>
    <col min="6657" max="6657" width="10.558559" customWidth="1" style="1"/>
    <col min="6658" max="6658" width="5.558559" customWidth="1" style="1"/>
    <col min="6659" max="6659" width="19.000000" customWidth="1" style="1"/>
    <col min="6660" max="6660" width="46.882883" customWidth="1" style="1"/>
    <col min="6661" max="6661" width="32.000000" customWidth="1" style="1"/>
    <col min="6662" max="6662" width="19.441441" customWidth="1" style="1"/>
    <col min="6663" max="6667" width="18.666667" customWidth="1" style="1"/>
    <col min="6668" max="6668" width="19.000000" customWidth="1" style="1"/>
    <col min="6669" max="6669" width="4.216216" customWidth="1" style="1"/>
    <col min="6670" max="6670" width="14.666667" customWidth="1" style="1"/>
    <col min="6671" max="6688" width="15.441441" hidden="1" style="1">
      <extLst>
        <ext uri="smNativeData">
          <pm:columnDef xmlns:pm="smNativeData" id="1737317587" min="6671" max="6688" hidden="1" collapsedDB="0" collapsedOL="0"/>
        </ext>
      </extLst>
    </col>
    <col min="6689" max="6860" width="15.441441" style="1"/>
    <col min="6861" max="6861" width="3.216216" customWidth="1" style="1"/>
    <col min="6862" max="6912" width="15.441441" style="1"/>
    <col min="6913" max="6913" width="10.558559" customWidth="1" style="1"/>
    <col min="6914" max="6914" width="5.558559" customWidth="1" style="1"/>
    <col min="6915" max="6915" width="19.000000" customWidth="1" style="1"/>
    <col min="6916" max="6916" width="46.882883" customWidth="1" style="1"/>
    <col min="6917" max="6917" width="32.000000" customWidth="1" style="1"/>
    <col min="6918" max="6918" width="19.441441" customWidth="1" style="1"/>
    <col min="6919" max="6923" width="18.666667" customWidth="1" style="1"/>
    <col min="6924" max="6924" width="19.000000" customWidth="1" style="1"/>
    <col min="6925" max="6925" width="4.216216" customWidth="1" style="1"/>
    <col min="6926" max="6926" width="14.666667" customWidth="1" style="1"/>
    <col min="6927" max="6944" width="15.441441" hidden="1" style="1">
      <extLst>
        <ext uri="smNativeData">
          <pm:columnDef xmlns:pm="smNativeData" id="1737317587" min="6927" max="6944" hidden="1" collapsedDB="0" collapsedOL="0"/>
        </ext>
      </extLst>
    </col>
    <col min="6945" max="7116" width="15.441441" style="1"/>
    <col min="7117" max="7117" width="3.216216" customWidth="1" style="1"/>
    <col min="7118" max="7168" width="15.441441" style="1"/>
    <col min="7169" max="7169" width="10.558559" customWidth="1" style="1"/>
    <col min="7170" max="7170" width="5.558559" customWidth="1" style="1"/>
    <col min="7171" max="7171" width="19.000000" customWidth="1" style="1"/>
    <col min="7172" max="7172" width="46.882883" customWidth="1" style="1"/>
    <col min="7173" max="7173" width="32.000000" customWidth="1" style="1"/>
    <col min="7174" max="7174" width="19.441441" customWidth="1" style="1"/>
    <col min="7175" max="7179" width="18.666667" customWidth="1" style="1"/>
    <col min="7180" max="7180" width="19.000000" customWidth="1" style="1"/>
    <col min="7181" max="7181" width="4.216216" customWidth="1" style="1"/>
    <col min="7182" max="7182" width="14.666667" customWidth="1" style="1"/>
    <col min="7183" max="7200" width="15.441441" hidden="1" style="1">
      <extLst>
        <ext uri="smNativeData">
          <pm:columnDef xmlns:pm="smNativeData" id="1737317587" min="7183" max="7200" hidden="1" collapsedDB="0" collapsedOL="0"/>
        </ext>
      </extLst>
    </col>
    <col min="7201" max="7372" width="15.441441" style="1"/>
    <col min="7373" max="7373" width="3.216216" customWidth="1" style="1"/>
    <col min="7374" max="7424" width="15.441441" style="1"/>
    <col min="7425" max="7425" width="10.558559" customWidth="1" style="1"/>
    <col min="7426" max="7426" width="5.558559" customWidth="1" style="1"/>
    <col min="7427" max="7427" width="19.000000" customWidth="1" style="1"/>
    <col min="7428" max="7428" width="46.882883" customWidth="1" style="1"/>
    <col min="7429" max="7429" width="32.000000" customWidth="1" style="1"/>
    <col min="7430" max="7430" width="19.441441" customWidth="1" style="1"/>
    <col min="7431" max="7435" width="18.666667" customWidth="1" style="1"/>
    <col min="7436" max="7436" width="19.000000" customWidth="1" style="1"/>
    <col min="7437" max="7437" width="4.216216" customWidth="1" style="1"/>
    <col min="7438" max="7438" width="14.666667" customWidth="1" style="1"/>
    <col min="7439" max="7456" width="15.441441" hidden="1" style="1">
      <extLst>
        <ext uri="smNativeData">
          <pm:columnDef xmlns:pm="smNativeData" id="1737317587" min="7439" max="7456" hidden="1" collapsedDB="0" collapsedOL="0"/>
        </ext>
      </extLst>
    </col>
    <col min="7457" max="7628" width="15.441441" style="1"/>
    <col min="7629" max="7629" width="3.216216" customWidth="1" style="1"/>
    <col min="7630" max="7680" width="15.441441" style="1"/>
    <col min="7681" max="7681" width="10.558559" customWidth="1" style="1"/>
    <col min="7682" max="7682" width="5.558559" customWidth="1" style="1"/>
    <col min="7683" max="7683" width="19.000000" customWidth="1" style="1"/>
    <col min="7684" max="7684" width="46.882883" customWidth="1" style="1"/>
    <col min="7685" max="7685" width="32.000000" customWidth="1" style="1"/>
    <col min="7686" max="7686" width="19.441441" customWidth="1" style="1"/>
    <col min="7687" max="7691" width="18.666667" customWidth="1" style="1"/>
    <col min="7692" max="7692" width="19.000000" customWidth="1" style="1"/>
    <col min="7693" max="7693" width="4.216216" customWidth="1" style="1"/>
    <col min="7694" max="7694" width="14.666667" customWidth="1" style="1"/>
    <col min="7695" max="7712" width="15.441441" hidden="1" style="1">
      <extLst>
        <ext uri="smNativeData">
          <pm:columnDef xmlns:pm="smNativeData" id="1737317587" min="7695" max="7712" hidden="1" collapsedDB="0" collapsedOL="0"/>
        </ext>
      </extLst>
    </col>
    <col min="7713" max="7884" width="15.441441" style="1"/>
    <col min="7885" max="7885" width="3.216216" customWidth="1" style="1"/>
    <col min="7886" max="7936" width="15.441441" style="1"/>
    <col min="7937" max="7937" width="10.558559" customWidth="1" style="1"/>
    <col min="7938" max="7938" width="5.558559" customWidth="1" style="1"/>
    <col min="7939" max="7939" width="19.000000" customWidth="1" style="1"/>
    <col min="7940" max="7940" width="46.882883" customWidth="1" style="1"/>
    <col min="7941" max="7941" width="32.000000" customWidth="1" style="1"/>
    <col min="7942" max="7942" width="19.441441" customWidth="1" style="1"/>
    <col min="7943" max="7947" width="18.666667" customWidth="1" style="1"/>
    <col min="7948" max="7948" width="19.000000" customWidth="1" style="1"/>
    <col min="7949" max="7949" width="4.216216" customWidth="1" style="1"/>
    <col min="7950" max="7950" width="14.666667" customWidth="1" style="1"/>
    <col min="7951" max="7968" width="15.441441" hidden="1" style="1">
      <extLst>
        <ext uri="smNativeData">
          <pm:columnDef xmlns:pm="smNativeData" id="1737317587" min="7951" max="7968" hidden="1" collapsedDB="0" collapsedOL="0"/>
        </ext>
      </extLst>
    </col>
    <col min="7969" max="8140" width="15.441441" style="1"/>
    <col min="8141" max="8141" width="3.216216" customWidth="1" style="1"/>
    <col min="8142" max="8192" width="15.441441" style="1"/>
    <col min="8193" max="8193" width="10.558559" customWidth="1" style="1"/>
    <col min="8194" max="8194" width="5.558559" customWidth="1" style="1"/>
    <col min="8195" max="8195" width="19.000000" customWidth="1" style="1"/>
    <col min="8196" max="8196" width="46.882883" customWidth="1" style="1"/>
    <col min="8197" max="8197" width="32.000000" customWidth="1" style="1"/>
    <col min="8198" max="8198" width="19.441441" customWidth="1" style="1"/>
    <col min="8199" max="8203" width="18.666667" customWidth="1" style="1"/>
    <col min="8204" max="8204" width="19.000000" customWidth="1" style="1"/>
    <col min="8205" max="8205" width="4.216216" customWidth="1" style="1"/>
    <col min="8206" max="8206" width="14.666667" customWidth="1" style="1"/>
    <col min="8207" max="8224" width="15.441441" hidden="1" style="1">
      <extLst>
        <ext uri="smNativeData">
          <pm:columnDef xmlns:pm="smNativeData" id="1737317587" min="8207" max="8224" hidden="1" collapsedDB="0" collapsedOL="0"/>
        </ext>
      </extLst>
    </col>
    <col min="8225" max="8396" width="15.441441" style="1"/>
    <col min="8397" max="8397" width="3.216216" customWidth="1" style="1"/>
    <col min="8398" max="8448" width="15.441441" style="1"/>
    <col min="8449" max="8449" width="10.558559" customWidth="1" style="1"/>
    <col min="8450" max="8450" width="5.558559" customWidth="1" style="1"/>
    <col min="8451" max="8451" width="19.000000" customWidth="1" style="1"/>
    <col min="8452" max="8452" width="46.882883" customWidth="1" style="1"/>
    <col min="8453" max="8453" width="32.000000" customWidth="1" style="1"/>
    <col min="8454" max="8454" width="19.441441" customWidth="1" style="1"/>
    <col min="8455" max="8459" width="18.666667" customWidth="1" style="1"/>
    <col min="8460" max="8460" width="19.000000" customWidth="1" style="1"/>
    <col min="8461" max="8461" width="4.216216" customWidth="1" style="1"/>
    <col min="8462" max="8462" width="14.666667" customWidth="1" style="1"/>
    <col min="8463" max="8480" width="15.441441" hidden="1" style="1">
      <extLst>
        <ext uri="smNativeData">
          <pm:columnDef xmlns:pm="smNativeData" id="1737317587" min="8463" max="8480" hidden="1" collapsedDB="0" collapsedOL="0"/>
        </ext>
      </extLst>
    </col>
    <col min="8481" max="8652" width="15.441441" style="1"/>
    <col min="8653" max="8653" width="3.216216" customWidth="1" style="1"/>
    <col min="8654" max="8704" width="15.441441" style="1"/>
    <col min="8705" max="8705" width="10.558559" customWidth="1" style="1"/>
    <col min="8706" max="8706" width="5.558559" customWidth="1" style="1"/>
    <col min="8707" max="8707" width="19.000000" customWidth="1" style="1"/>
    <col min="8708" max="8708" width="46.882883" customWidth="1" style="1"/>
    <col min="8709" max="8709" width="32.000000" customWidth="1" style="1"/>
    <col min="8710" max="8710" width="19.441441" customWidth="1" style="1"/>
    <col min="8711" max="8715" width="18.666667" customWidth="1" style="1"/>
    <col min="8716" max="8716" width="19.000000" customWidth="1" style="1"/>
    <col min="8717" max="8717" width="4.216216" customWidth="1" style="1"/>
    <col min="8718" max="8718" width="14.666667" customWidth="1" style="1"/>
    <col min="8719" max="8736" width="15.441441" hidden="1" style="1">
      <extLst>
        <ext uri="smNativeData">
          <pm:columnDef xmlns:pm="smNativeData" id="1737317587" min="8719" max="8736" hidden="1" collapsedDB="0" collapsedOL="0"/>
        </ext>
      </extLst>
    </col>
    <col min="8737" max="8908" width="15.441441" style="1"/>
    <col min="8909" max="8909" width="3.216216" customWidth="1" style="1"/>
    <col min="8910" max="8960" width="15.441441" style="1"/>
    <col min="8961" max="8961" width="10.558559" customWidth="1" style="1"/>
    <col min="8962" max="8962" width="5.558559" customWidth="1" style="1"/>
    <col min="8963" max="8963" width="19.000000" customWidth="1" style="1"/>
    <col min="8964" max="8964" width="46.882883" customWidth="1" style="1"/>
    <col min="8965" max="8965" width="32.000000" customWidth="1" style="1"/>
    <col min="8966" max="8966" width="19.441441" customWidth="1" style="1"/>
    <col min="8967" max="8971" width="18.666667" customWidth="1" style="1"/>
    <col min="8972" max="8972" width="19.000000" customWidth="1" style="1"/>
    <col min="8973" max="8973" width="4.216216" customWidth="1" style="1"/>
    <col min="8974" max="8974" width="14.666667" customWidth="1" style="1"/>
    <col min="8975" max="8992" width="15.441441" hidden="1" style="1">
      <extLst>
        <ext uri="smNativeData">
          <pm:columnDef xmlns:pm="smNativeData" id="1737317587" min="8975" max="8992" hidden="1" collapsedDB="0" collapsedOL="0"/>
        </ext>
      </extLst>
    </col>
    <col min="8993" max="9164" width="15.441441" style="1"/>
    <col min="9165" max="9165" width="3.216216" customWidth="1" style="1"/>
    <col min="9166" max="9216" width="15.441441" style="1"/>
    <col min="9217" max="9217" width="10.558559" customWidth="1" style="1"/>
    <col min="9218" max="9218" width="5.558559" customWidth="1" style="1"/>
    <col min="9219" max="9219" width="19.000000" customWidth="1" style="1"/>
    <col min="9220" max="9220" width="46.882883" customWidth="1" style="1"/>
    <col min="9221" max="9221" width="32.000000" customWidth="1" style="1"/>
    <col min="9222" max="9222" width="19.441441" customWidth="1" style="1"/>
    <col min="9223" max="9227" width="18.666667" customWidth="1" style="1"/>
    <col min="9228" max="9228" width="19.000000" customWidth="1" style="1"/>
    <col min="9229" max="9229" width="4.216216" customWidth="1" style="1"/>
    <col min="9230" max="9230" width="14.666667" customWidth="1" style="1"/>
    <col min="9231" max="9248" width="15.441441" hidden="1" style="1">
      <extLst>
        <ext uri="smNativeData">
          <pm:columnDef xmlns:pm="smNativeData" id="1737317587" min="9231" max="9248" hidden="1" collapsedDB="0" collapsedOL="0"/>
        </ext>
      </extLst>
    </col>
    <col min="9249" max="9420" width="15.441441" style="1"/>
    <col min="9421" max="9421" width="3.216216" customWidth="1" style="1"/>
    <col min="9422" max="9472" width="15.441441" style="1"/>
    <col min="9473" max="9473" width="10.558559" customWidth="1" style="1"/>
    <col min="9474" max="9474" width="5.558559" customWidth="1" style="1"/>
    <col min="9475" max="9475" width="19.000000" customWidth="1" style="1"/>
    <col min="9476" max="9476" width="46.882883" customWidth="1" style="1"/>
    <col min="9477" max="9477" width="32.000000" customWidth="1" style="1"/>
    <col min="9478" max="9478" width="19.441441" customWidth="1" style="1"/>
    <col min="9479" max="9483" width="18.666667" customWidth="1" style="1"/>
    <col min="9484" max="9484" width="19.000000" customWidth="1" style="1"/>
    <col min="9485" max="9485" width="4.216216" customWidth="1" style="1"/>
    <col min="9486" max="9486" width="14.666667" customWidth="1" style="1"/>
    <col min="9487" max="9504" width="15.441441" hidden="1" style="1">
      <extLst>
        <ext uri="smNativeData">
          <pm:columnDef xmlns:pm="smNativeData" id="1737317587" min="9487" max="9504" hidden="1" collapsedDB="0" collapsedOL="0"/>
        </ext>
      </extLst>
    </col>
    <col min="9505" max="9676" width="15.441441" style="1"/>
    <col min="9677" max="9677" width="3.216216" customWidth="1" style="1"/>
    <col min="9678" max="9728" width="15.441441" style="1"/>
    <col min="9729" max="9729" width="10.558559" customWidth="1" style="1"/>
    <col min="9730" max="9730" width="5.558559" customWidth="1" style="1"/>
    <col min="9731" max="9731" width="19.000000" customWidth="1" style="1"/>
    <col min="9732" max="9732" width="46.882883" customWidth="1" style="1"/>
    <col min="9733" max="9733" width="32.000000" customWidth="1" style="1"/>
    <col min="9734" max="9734" width="19.441441" customWidth="1" style="1"/>
    <col min="9735" max="9739" width="18.666667" customWidth="1" style="1"/>
    <col min="9740" max="9740" width="19.000000" customWidth="1" style="1"/>
    <col min="9741" max="9741" width="4.216216" customWidth="1" style="1"/>
    <col min="9742" max="9742" width="14.666667" customWidth="1" style="1"/>
    <col min="9743" max="9760" width="15.441441" hidden="1" style="1">
      <extLst>
        <ext uri="smNativeData">
          <pm:columnDef xmlns:pm="smNativeData" id="1737317587" min="9743" max="9760" hidden="1" collapsedDB="0" collapsedOL="0"/>
        </ext>
      </extLst>
    </col>
    <col min="9761" max="9932" width="15.441441" style="1"/>
    <col min="9933" max="9933" width="3.216216" customWidth="1" style="1"/>
    <col min="9934" max="9984" width="15.441441" style="1"/>
    <col min="9985" max="9985" width="10.558559" customWidth="1" style="1"/>
    <col min="9986" max="9986" width="5.558559" customWidth="1" style="1"/>
    <col min="9987" max="9987" width="19.000000" customWidth="1" style="1"/>
    <col min="9988" max="9988" width="46.882883" customWidth="1" style="1"/>
    <col min="9989" max="9989" width="32.000000" customWidth="1" style="1"/>
    <col min="9990" max="9990" width="19.441441" customWidth="1" style="1"/>
    <col min="9991" max="9995" width="18.666667" customWidth="1" style="1"/>
    <col min="9996" max="9996" width="19.000000" customWidth="1" style="1"/>
    <col min="9997" max="9997" width="4.216216" customWidth="1" style="1"/>
    <col min="9998" max="9998" width="14.666667" customWidth="1" style="1"/>
    <col min="9999" max="10016" width="15.441441" hidden="1" style="1">
      <extLst>
        <ext uri="smNativeData">
          <pm:columnDef xmlns:pm="smNativeData" id="1737317587" min="9999" max="10016" hidden="1" collapsedDB="0" collapsedOL="0"/>
        </ext>
      </extLst>
    </col>
    <col min="10017" max="10188" width="15.441441" style="1"/>
    <col min="10189" max="10189" width="3.216216" customWidth="1" style="1"/>
    <col min="10190" max="10240" width="15.441441" style="1"/>
    <col min="10241" max="10241" width="10.558559" customWidth="1" style="1"/>
    <col min="10242" max="10242" width="5.558559" customWidth="1" style="1"/>
    <col min="10243" max="10243" width="19.000000" customWidth="1" style="1"/>
    <col min="10244" max="10244" width="46.882883" customWidth="1" style="1"/>
    <col min="10245" max="10245" width="32.000000" customWidth="1" style="1"/>
    <col min="10246" max="10246" width="19.441441" customWidth="1" style="1"/>
    <col min="10247" max="10251" width="18.666667" customWidth="1" style="1"/>
    <col min="10252" max="10252" width="19.000000" customWidth="1" style="1"/>
    <col min="10253" max="10253" width="4.216216" customWidth="1" style="1"/>
    <col min="10254" max="10254" width="14.666667" customWidth="1" style="1"/>
    <col min="10255" max="10272" width="15.441441" hidden="1" style="1">
      <extLst>
        <ext uri="smNativeData">
          <pm:columnDef xmlns:pm="smNativeData" id="1737317587" min="10255" max="10272" hidden="1" collapsedDB="0" collapsedOL="0"/>
        </ext>
      </extLst>
    </col>
    <col min="10273" max="10444" width="15.441441" style="1"/>
    <col min="10445" max="10445" width="3.216216" customWidth="1" style="1"/>
    <col min="10446" max="10496" width="15.441441" style="1"/>
    <col min="10497" max="10497" width="10.558559" customWidth="1" style="1"/>
    <col min="10498" max="10498" width="5.558559" customWidth="1" style="1"/>
    <col min="10499" max="10499" width="19.000000" customWidth="1" style="1"/>
    <col min="10500" max="10500" width="46.882883" customWidth="1" style="1"/>
    <col min="10501" max="10501" width="32.000000" customWidth="1" style="1"/>
    <col min="10502" max="10502" width="19.441441" customWidth="1" style="1"/>
    <col min="10503" max="10507" width="18.666667" customWidth="1" style="1"/>
    <col min="10508" max="10508" width="19.000000" customWidth="1" style="1"/>
    <col min="10509" max="10509" width="4.216216" customWidth="1" style="1"/>
    <col min="10510" max="10510" width="14.666667" customWidth="1" style="1"/>
    <col min="10511" max="10528" width="15.441441" hidden="1" style="1">
      <extLst>
        <ext uri="smNativeData">
          <pm:columnDef xmlns:pm="smNativeData" id="1737317587" min="10511" max="10528" hidden="1" collapsedDB="0" collapsedOL="0"/>
        </ext>
      </extLst>
    </col>
    <col min="10529" max="10700" width="15.441441" style="1"/>
    <col min="10701" max="10701" width="3.216216" customWidth="1" style="1"/>
    <col min="10702" max="10752" width="15.441441" style="1"/>
    <col min="10753" max="10753" width="10.558559" customWidth="1" style="1"/>
    <col min="10754" max="10754" width="5.558559" customWidth="1" style="1"/>
    <col min="10755" max="10755" width="19.000000" customWidth="1" style="1"/>
    <col min="10756" max="10756" width="46.882883" customWidth="1" style="1"/>
    <col min="10757" max="10757" width="32.000000" customWidth="1" style="1"/>
    <col min="10758" max="10758" width="19.441441" customWidth="1" style="1"/>
    <col min="10759" max="10763" width="18.666667" customWidth="1" style="1"/>
    <col min="10764" max="10764" width="19.000000" customWidth="1" style="1"/>
    <col min="10765" max="10765" width="4.216216" customWidth="1" style="1"/>
    <col min="10766" max="10766" width="14.666667" customWidth="1" style="1"/>
    <col min="10767" max="10784" width="15.441441" hidden="1" style="1">
      <extLst>
        <ext uri="smNativeData">
          <pm:columnDef xmlns:pm="smNativeData" id="1737317587" min="10767" max="10784" hidden="1" collapsedDB="0" collapsedOL="0"/>
        </ext>
      </extLst>
    </col>
    <col min="10785" max="10956" width="15.441441" style="1"/>
    <col min="10957" max="10957" width="3.216216" customWidth="1" style="1"/>
    <col min="10958" max="11008" width="15.441441" style="1"/>
    <col min="11009" max="11009" width="10.558559" customWidth="1" style="1"/>
    <col min="11010" max="11010" width="5.558559" customWidth="1" style="1"/>
    <col min="11011" max="11011" width="19.000000" customWidth="1" style="1"/>
    <col min="11012" max="11012" width="46.882883" customWidth="1" style="1"/>
    <col min="11013" max="11013" width="32.000000" customWidth="1" style="1"/>
    <col min="11014" max="11014" width="19.441441" customWidth="1" style="1"/>
    <col min="11015" max="11019" width="18.666667" customWidth="1" style="1"/>
    <col min="11020" max="11020" width="19.000000" customWidth="1" style="1"/>
    <col min="11021" max="11021" width="4.216216" customWidth="1" style="1"/>
    <col min="11022" max="11022" width="14.666667" customWidth="1" style="1"/>
    <col min="11023" max="11040" width="15.441441" hidden="1" style="1">
      <extLst>
        <ext uri="smNativeData">
          <pm:columnDef xmlns:pm="smNativeData" id="1737317587" min="11023" max="11040" hidden="1" collapsedDB="0" collapsedOL="0"/>
        </ext>
      </extLst>
    </col>
    <col min="11041" max="11212" width="15.441441" style="1"/>
    <col min="11213" max="11213" width="3.216216" customWidth="1" style="1"/>
    <col min="11214" max="11264" width="15.441441" style="1"/>
    <col min="11265" max="11265" width="10.558559" customWidth="1" style="1"/>
    <col min="11266" max="11266" width="5.558559" customWidth="1" style="1"/>
    <col min="11267" max="11267" width="19.000000" customWidth="1" style="1"/>
    <col min="11268" max="11268" width="46.882883" customWidth="1" style="1"/>
    <col min="11269" max="11269" width="32.000000" customWidth="1" style="1"/>
    <col min="11270" max="11270" width="19.441441" customWidth="1" style="1"/>
    <col min="11271" max="11275" width="18.666667" customWidth="1" style="1"/>
    <col min="11276" max="11276" width="19.000000" customWidth="1" style="1"/>
    <col min="11277" max="11277" width="4.216216" customWidth="1" style="1"/>
    <col min="11278" max="11278" width="14.666667" customWidth="1" style="1"/>
    <col min="11279" max="11296" width="15.441441" hidden="1" style="1">
      <extLst>
        <ext uri="smNativeData">
          <pm:columnDef xmlns:pm="smNativeData" id="1737317587" min="11279" max="11296" hidden="1" collapsedDB="0" collapsedOL="0"/>
        </ext>
      </extLst>
    </col>
    <col min="11297" max="11468" width="15.441441" style="1"/>
    <col min="11469" max="11469" width="3.216216" customWidth="1" style="1"/>
    <col min="11470" max="11520" width="15.441441" style="1"/>
    <col min="11521" max="11521" width="10.558559" customWidth="1" style="1"/>
    <col min="11522" max="11522" width="5.558559" customWidth="1" style="1"/>
    <col min="11523" max="11523" width="19.000000" customWidth="1" style="1"/>
    <col min="11524" max="11524" width="46.882883" customWidth="1" style="1"/>
    <col min="11525" max="11525" width="32.000000" customWidth="1" style="1"/>
    <col min="11526" max="11526" width="19.441441" customWidth="1" style="1"/>
    <col min="11527" max="11531" width="18.666667" customWidth="1" style="1"/>
    <col min="11532" max="11532" width="19.000000" customWidth="1" style="1"/>
    <col min="11533" max="11533" width="4.216216" customWidth="1" style="1"/>
    <col min="11534" max="11534" width="14.666667" customWidth="1" style="1"/>
    <col min="11535" max="11552" width="15.441441" hidden="1" style="1">
      <extLst>
        <ext uri="smNativeData">
          <pm:columnDef xmlns:pm="smNativeData" id="1737317587" min="11535" max="11552" hidden="1" collapsedDB="0" collapsedOL="0"/>
        </ext>
      </extLst>
    </col>
    <col min="11553" max="11724" width="15.441441" style="1"/>
    <col min="11725" max="11725" width="3.216216" customWidth="1" style="1"/>
    <col min="11726" max="11776" width="15.441441" style="1"/>
    <col min="11777" max="11777" width="10.558559" customWidth="1" style="1"/>
    <col min="11778" max="11778" width="5.558559" customWidth="1" style="1"/>
    <col min="11779" max="11779" width="19.000000" customWidth="1" style="1"/>
    <col min="11780" max="11780" width="46.882883" customWidth="1" style="1"/>
    <col min="11781" max="11781" width="32.000000" customWidth="1" style="1"/>
    <col min="11782" max="11782" width="19.441441" customWidth="1" style="1"/>
    <col min="11783" max="11787" width="18.666667" customWidth="1" style="1"/>
    <col min="11788" max="11788" width="19.000000" customWidth="1" style="1"/>
    <col min="11789" max="11789" width="4.216216" customWidth="1" style="1"/>
    <col min="11790" max="11790" width="14.666667" customWidth="1" style="1"/>
    <col min="11791" max="11808" width="15.441441" hidden="1" style="1">
      <extLst>
        <ext uri="smNativeData">
          <pm:columnDef xmlns:pm="smNativeData" id="1737317587" min="11791" max="11808" hidden="1" collapsedDB="0" collapsedOL="0"/>
        </ext>
      </extLst>
    </col>
    <col min="11809" max="11980" width="15.441441" style="1"/>
    <col min="11981" max="11981" width="3.216216" customWidth="1" style="1"/>
    <col min="11982" max="12032" width="15.441441" style="1"/>
    <col min="12033" max="12033" width="10.558559" customWidth="1" style="1"/>
    <col min="12034" max="12034" width="5.558559" customWidth="1" style="1"/>
    <col min="12035" max="12035" width="19.000000" customWidth="1" style="1"/>
    <col min="12036" max="12036" width="46.882883" customWidth="1" style="1"/>
    <col min="12037" max="12037" width="32.000000" customWidth="1" style="1"/>
    <col min="12038" max="12038" width="19.441441" customWidth="1" style="1"/>
    <col min="12039" max="12043" width="18.666667" customWidth="1" style="1"/>
    <col min="12044" max="12044" width="19.000000" customWidth="1" style="1"/>
    <col min="12045" max="12045" width="4.216216" customWidth="1" style="1"/>
    <col min="12046" max="12046" width="14.666667" customWidth="1" style="1"/>
    <col min="12047" max="12064" width="15.441441" hidden="1" style="1">
      <extLst>
        <ext uri="smNativeData">
          <pm:columnDef xmlns:pm="smNativeData" id="1737317587" min="12047" max="12064" hidden="1" collapsedDB="0" collapsedOL="0"/>
        </ext>
      </extLst>
    </col>
    <col min="12065" max="12236" width="15.441441" style="1"/>
    <col min="12237" max="12237" width="3.216216" customWidth="1" style="1"/>
    <col min="12238" max="12288" width="15.441441" style="1"/>
    <col min="12289" max="12289" width="10.558559" customWidth="1" style="1"/>
    <col min="12290" max="12290" width="5.558559" customWidth="1" style="1"/>
    <col min="12291" max="12291" width="19.000000" customWidth="1" style="1"/>
    <col min="12292" max="12292" width="46.882883" customWidth="1" style="1"/>
    <col min="12293" max="12293" width="32.000000" customWidth="1" style="1"/>
    <col min="12294" max="12294" width="19.441441" customWidth="1" style="1"/>
    <col min="12295" max="12299" width="18.666667" customWidth="1" style="1"/>
    <col min="12300" max="12300" width="19.000000" customWidth="1" style="1"/>
    <col min="12301" max="12301" width="4.216216" customWidth="1" style="1"/>
    <col min="12302" max="12302" width="14.666667" customWidth="1" style="1"/>
    <col min="12303" max="12320" width="15.441441" hidden="1" style="1">
      <extLst>
        <ext uri="smNativeData">
          <pm:columnDef xmlns:pm="smNativeData" id="1737317587" min="12303" max="12320" hidden="1" collapsedDB="0" collapsedOL="0"/>
        </ext>
      </extLst>
    </col>
    <col min="12321" max="12492" width="15.441441" style="1"/>
    <col min="12493" max="12493" width="3.216216" customWidth="1" style="1"/>
    <col min="12494" max="12544" width="15.441441" style="1"/>
    <col min="12545" max="12545" width="10.558559" customWidth="1" style="1"/>
    <col min="12546" max="12546" width="5.558559" customWidth="1" style="1"/>
    <col min="12547" max="12547" width="19.000000" customWidth="1" style="1"/>
    <col min="12548" max="12548" width="46.882883" customWidth="1" style="1"/>
    <col min="12549" max="12549" width="32.000000" customWidth="1" style="1"/>
    <col min="12550" max="12550" width="19.441441" customWidth="1" style="1"/>
    <col min="12551" max="12555" width="18.666667" customWidth="1" style="1"/>
    <col min="12556" max="12556" width="19.000000" customWidth="1" style="1"/>
    <col min="12557" max="12557" width="4.216216" customWidth="1" style="1"/>
    <col min="12558" max="12558" width="14.666667" customWidth="1" style="1"/>
    <col min="12559" max="12576" width="15.441441" hidden="1" style="1">
      <extLst>
        <ext uri="smNativeData">
          <pm:columnDef xmlns:pm="smNativeData" id="1737317587" min="12559" max="12576" hidden="1" collapsedDB="0" collapsedOL="0"/>
        </ext>
      </extLst>
    </col>
    <col min="12577" max="12748" width="15.441441" style="1"/>
    <col min="12749" max="12749" width="3.216216" customWidth="1" style="1"/>
    <col min="12750" max="12800" width="15.441441" style="1"/>
    <col min="12801" max="12801" width="10.558559" customWidth="1" style="1"/>
    <col min="12802" max="12802" width="5.558559" customWidth="1" style="1"/>
    <col min="12803" max="12803" width="19.000000" customWidth="1" style="1"/>
    <col min="12804" max="12804" width="46.882883" customWidth="1" style="1"/>
    <col min="12805" max="12805" width="32.000000" customWidth="1" style="1"/>
    <col min="12806" max="12806" width="19.441441" customWidth="1" style="1"/>
    <col min="12807" max="12811" width="18.666667" customWidth="1" style="1"/>
    <col min="12812" max="12812" width="19.000000" customWidth="1" style="1"/>
    <col min="12813" max="12813" width="4.216216" customWidth="1" style="1"/>
    <col min="12814" max="12814" width="14.666667" customWidth="1" style="1"/>
    <col min="12815" max="12832" width="15.441441" hidden="1" style="1">
      <extLst>
        <ext uri="smNativeData">
          <pm:columnDef xmlns:pm="smNativeData" id="1737317587" min="12815" max="12832" hidden="1" collapsedDB="0" collapsedOL="0"/>
        </ext>
      </extLst>
    </col>
    <col min="12833" max="13004" width="15.441441" style="1"/>
    <col min="13005" max="13005" width="3.216216" customWidth="1" style="1"/>
    <col min="13006" max="13056" width="15.441441" style="1"/>
    <col min="13057" max="13057" width="10.558559" customWidth="1" style="1"/>
    <col min="13058" max="13058" width="5.558559" customWidth="1" style="1"/>
    <col min="13059" max="13059" width="19.000000" customWidth="1" style="1"/>
    <col min="13060" max="13060" width="46.882883" customWidth="1" style="1"/>
    <col min="13061" max="13061" width="32.000000" customWidth="1" style="1"/>
    <col min="13062" max="13062" width="19.441441" customWidth="1" style="1"/>
    <col min="13063" max="13067" width="18.666667" customWidth="1" style="1"/>
    <col min="13068" max="13068" width="19.000000" customWidth="1" style="1"/>
    <col min="13069" max="13069" width="4.216216" customWidth="1" style="1"/>
    <col min="13070" max="13070" width="14.666667" customWidth="1" style="1"/>
    <col min="13071" max="13088" width="15.441441" hidden="1" style="1">
      <extLst>
        <ext uri="smNativeData">
          <pm:columnDef xmlns:pm="smNativeData" id="1737317587" min="13071" max="13088" hidden="1" collapsedDB="0" collapsedOL="0"/>
        </ext>
      </extLst>
    </col>
    <col min="13089" max="13260" width="15.441441" style="1"/>
    <col min="13261" max="13261" width="3.216216" customWidth="1" style="1"/>
    <col min="13262" max="13312" width="15.441441" style="1"/>
    <col min="13313" max="13313" width="10.558559" customWidth="1" style="1"/>
    <col min="13314" max="13314" width="5.558559" customWidth="1" style="1"/>
    <col min="13315" max="13315" width="19.000000" customWidth="1" style="1"/>
    <col min="13316" max="13316" width="46.882883" customWidth="1" style="1"/>
    <col min="13317" max="13317" width="32.000000" customWidth="1" style="1"/>
    <col min="13318" max="13318" width="19.441441" customWidth="1" style="1"/>
    <col min="13319" max="13323" width="18.666667" customWidth="1" style="1"/>
    <col min="13324" max="13324" width="19.000000" customWidth="1" style="1"/>
    <col min="13325" max="13325" width="4.216216" customWidth="1" style="1"/>
    <col min="13326" max="13326" width="14.666667" customWidth="1" style="1"/>
    <col min="13327" max="13344" width="15.441441" hidden="1" style="1">
      <extLst>
        <ext uri="smNativeData">
          <pm:columnDef xmlns:pm="smNativeData" id="1737317587" min="13327" max="13344" hidden="1" collapsedDB="0" collapsedOL="0"/>
        </ext>
      </extLst>
    </col>
    <col min="13345" max="13516" width="15.441441" style="1"/>
    <col min="13517" max="13517" width="3.216216" customWidth="1" style="1"/>
    <col min="13518" max="13568" width="15.441441" style="1"/>
    <col min="13569" max="13569" width="10.558559" customWidth="1" style="1"/>
    <col min="13570" max="13570" width="5.558559" customWidth="1" style="1"/>
    <col min="13571" max="13571" width="19.000000" customWidth="1" style="1"/>
    <col min="13572" max="13572" width="46.882883" customWidth="1" style="1"/>
    <col min="13573" max="13573" width="32.000000" customWidth="1" style="1"/>
    <col min="13574" max="13574" width="19.441441" customWidth="1" style="1"/>
    <col min="13575" max="13579" width="18.666667" customWidth="1" style="1"/>
    <col min="13580" max="13580" width="19.000000" customWidth="1" style="1"/>
    <col min="13581" max="13581" width="4.216216" customWidth="1" style="1"/>
    <col min="13582" max="13582" width="14.666667" customWidth="1" style="1"/>
    <col min="13583" max="13600" width="15.441441" hidden="1" style="1">
      <extLst>
        <ext uri="smNativeData">
          <pm:columnDef xmlns:pm="smNativeData" id="1737317587" min="13583" max="13600" hidden="1" collapsedDB="0" collapsedOL="0"/>
        </ext>
      </extLst>
    </col>
    <col min="13601" max="13772" width="15.441441" style="1"/>
    <col min="13773" max="13773" width="3.216216" customWidth="1" style="1"/>
    <col min="13774" max="13824" width="15.441441" style="1"/>
    <col min="13825" max="13825" width="10.558559" customWidth="1" style="1"/>
    <col min="13826" max="13826" width="5.558559" customWidth="1" style="1"/>
    <col min="13827" max="13827" width="19.000000" customWidth="1" style="1"/>
    <col min="13828" max="13828" width="46.882883" customWidth="1" style="1"/>
    <col min="13829" max="13829" width="32.000000" customWidth="1" style="1"/>
    <col min="13830" max="13830" width="19.441441" customWidth="1" style="1"/>
    <col min="13831" max="13835" width="18.666667" customWidth="1" style="1"/>
    <col min="13836" max="13836" width="19.000000" customWidth="1" style="1"/>
    <col min="13837" max="13837" width="4.216216" customWidth="1" style="1"/>
    <col min="13838" max="13838" width="14.666667" customWidth="1" style="1"/>
    <col min="13839" max="13856" width="15.441441" hidden="1" style="1">
      <extLst>
        <ext uri="smNativeData">
          <pm:columnDef xmlns:pm="smNativeData" id="1737317587" min="13839" max="13856" hidden="1" collapsedDB="0" collapsedOL="0"/>
        </ext>
      </extLst>
    </col>
    <col min="13857" max="14028" width="15.441441" style="1"/>
    <col min="14029" max="14029" width="3.216216" customWidth="1" style="1"/>
    <col min="14030" max="14080" width="15.441441" style="1"/>
    <col min="14081" max="14081" width="10.558559" customWidth="1" style="1"/>
    <col min="14082" max="14082" width="5.558559" customWidth="1" style="1"/>
    <col min="14083" max="14083" width="19.000000" customWidth="1" style="1"/>
    <col min="14084" max="14084" width="46.882883" customWidth="1" style="1"/>
    <col min="14085" max="14085" width="32.000000" customWidth="1" style="1"/>
    <col min="14086" max="14086" width="19.441441" customWidth="1" style="1"/>
    <col min="14087" max="14091" width="18.666667" customWidth="1" style="1"/>
    <col min="14092" max="14092" width="19.000000" customWidth="1" style="1"/>
    <col min="14093" max="14093" width="4.216216" customWidth="1" style="1"/>
    <col min="14094" max="14094" width="14.666667" customWidth="1" style="1"/>
    <col min="14095" max="14112" width="15.441441" hidden="1" style="1">
      <extLst>
        <ext uri="smNativeData">
          <pm:columnDef xmlns:pm="smNativeData" id="1737317587" min="14095" max="14112" hidden="1" collapsedDB="0" collapsedOL="0"/>
        </ext>
      </extLst>
    </col>
    <col min="14113" max="14284" width="15.441441" style="1"/>
    <col min="14285" max="14285" width="3.216216" customWidth="1" style="1"/>
    <col min="14286" max="14336" width="15.441441" style="1"/>
    <col min="14337" max="14337" width="10.558559" customWidth="1" style="1"/>
    <col min="14338" max="14338" width="5.558559" customWidth="1" style="1"/>
    <col min="14339" max="14339" width="19.000000" customWidth="1" style="1"/>
    <col min="14340" max="14340" width="46.882883" customWidth="1" style="1"/>
    <col min="14341" max="14341" width="32.000000" customWidth="1" style="1"/>
    <col min="14342" max="14342" width="19.441441" customWidth="1" style="1"/>
    <col min="14343" max="14347" width="18.666667" customWidth="1" style="1"/>
    <col min="14348" max="14348" width="19.000000" customWidth="1" style="1"/>
    <col min="14349" max="14349" width="4.216216" customWidth="1" style="1"/>
    <col min="14350" max="14350" width="14.666667" customWidth="1" style="1"/>
    <col min="14351" max="14368" width="15.441441" hidden="1" style="1">
      <extLst>
        <ext uri="smNativeData">
          <pm:columnDef xmlns:pm="smNativeData" id="1737317587" min="14351" max="14368" hidden="1" collapsedDB="0" collapsedOL="0"/>
        </ext>
      </extLst>
    </col>
    <col min="14369" max="14540" width="15.441441" style="1"/>
    <col min="14541" max="14541" width="3.216216" customWidth="1" style="1"/>
    <col min="14542" max="14592" width="15.441441" style="1"/>
    <col min="14593" max="14593" width="10.558559" customWidth="1" style="1"/>
    <col min="14594" max="14594" width="5.558559" customWidth="1" style="1"/>
    <col min="14595" max="14595" width="19.000000" customWidth="1" style="1"/>
    <col min="14596" max="14596" width="46.882883" customWidth="1" style="1"/>
    <col min="14597" max="14597" width="32.000000" customWidth="1" style="1"/>
    <col min="14598" max="14598" width="19.441441" customWidth="1" style="1"/>
    <col min="14599" max="14603" width="18.666667" customWidth="1" style="1"/>
    <col min="14604" max="14604" width="19.000000" customWidth="1" style="1"/>
    <col min="14605" max="14605" width="4.216216" customWidth="1" style="1"/>
    <col min="14606" max="14606" width="14.666667" customWidth="1" style="1"/>
    <col min="14607" max="14624" width="15.441441" hidden="1" style="1">
      <extLst>
        <ext uri="smNativeData">
          <pm:columnDef xmlns:pm="smNativeData" id="1737317587" min="14607" max="14624" hidden="1" collapsedDB="0" collapsedOL="0"/>
        </ext>
      </extLst>
    </col>
    <col min="14625" max="14796" width="15.441441" style="1"/>
    <col min="14797" max="14797" width="3.216216" customWidth="1" style="1"/>
    <col min="14798" max="14848" width="15.441441" style="1"/>
    <col min="14849" max="14849" width="10.558559" customWidth="1" style="1"/>
    <col min="14850" max="14850" width="5.558559" customWidth="1" style="1"/>
    <col min="14851" max="14851" width="19.000000" customWidth="1" style="1"/>
    <col min="14852" max="14852" width="46.882883" customWidth="1" style="1"/>
    <col min="14853" max="14853" width="32.000000" customWidth="1" style="1"/>
    <col min="14854" max="14854" width="19.441441" customWidth="1" style="1"/>
    <col min="14855" max="14859" width="18.666667" customWidth="1" style="1"/>
    <col min="14860" max="14860" width="19.000000" customWidth="1" style="1"/>
    <col min="14861" max="14861" width="4.216216" customWidth="1" style="1"/>
    <col min="14862" max="14862" width="14.666667" customWidth="1" style="1"/>
    <col min="14863" max="14880" width="15.441441" hidden="1" style="1">
      <extLst>
        <ext uri="smNativeData">
          <pm:columnDef xmlns:pm="smNativeData" id="1737317587" min="14863" max="14880" hidden="1" collapsedDB="0" collapsedOL="0"/>
        </ext>
      </extLst>
    </col>
    <col min="14881" max="15052" width="15.441441" style="1"/>
    <col min="15053" max="15053" width="3.216216" customWidth="1" style="1"/>
    <col min="15054" max="15104" width="15.441441" style="1"/>
    <col min="15105" max="15105" width="10.558559" customWidth="1" style="1"/>
    <col min="15106" max="15106" width="5.558559" customWidth="1" style="1"/>
    <col min="15107" max="15107" width="19.000000" customWidth="1" style="1"/>
    <col min="15108" max="15108" width="46.882883" customWidth="1" style="1"/>
    <col min="15109" max="15109" width="32.000000" customWidth="1" style="1"/>
    <col min="15110" max="15110" width="19.441441" customWidth="1" style="1"/>
    <col min="15111" max="15115" width="18.666667" customWidth="1" style="1"/>
    <col min="15116" max="15116" width="19.000000" customWidth="1" style="1"/>
    <col min="15117" max="15117" width="4.216216" customWidth="1" style="1"/>
    <col min="15118" max="15118" width="14.666667" customWidth="1" style="1"/>
    <col min="15119" max="15136" width="15.441441" hidden="1" style="1">
      <extLst>
        <ext uri="smNativeData">
          <pm:columnDef xmlns:pm="smNativeData" id="1737317587" min="15119" max="15136" hidden="1" collapsedDB="0" collapsedOL="0"/>
        </ext>
      </extLst>
    </col>
    <col min="15137" max="15308" width="15.441441" style="1"/>
    <col min="15309" max="15309" width="3.216216" customWidth="1" style="1"/>
    <col min="15310" max="15360" width="15.441441" style="1"/>
    <col min="15361" max="15361" width="10.558559" customWidth="1" style="1"/>
    <col min="15362" max="15362" width="5.558559" customWidth="1" style="1"/>
    <col min="15363" max="15363" width="19.000000" customWidth="1" style="1"/>
    <col min="15364" max="15364" width="46.882883" customWidth="1" style="1"/>
    <col min="15365" max="15365" width="32.000000" customWidth="1" style="1"/>
    <col min="15366" max="15366" width="19.441441" customWidth="1" style="1"/>
    <col min="15367" max="15371" width="18.666667" customWidth="1" style="1"/>
    <col min="15372" max="15372" width="19.000000" customWidth="1" style="1"/>
    <col min="15373" max="15373" width="4.216216" customWidth="1" style="1"/>
    <col min="15374" max="15374" width="14.666667" customWidth="1" style="1"/>
    <col min="15375" max="15392" width="15.441441" hidden="1" style="1">
      <extLst>
        <ext uri="smNativeData">
          <pm:columnDef xmlns:pm="smNativeData" id="1737317587" min="15375" max="15392" hidden="1" collapsedDB="0" collapsedOL="0"/>
        </ext>
      </extLst>
    </col>
    <col min="15393" max="15564" width="15.441441" style="1"/>
    <col min="15565" max="15565" width="3.216216" customWidth="1" style="1"/>
    <col min="15566" max="15616" width="15.441441" style="1"/>
    <col min="15617" max="15617" width="10.558559" customWidth="1" style="1"/>
    <col min="15618" max="15618" width="5.558559" customWidth="1" style="1"/>
    <col min="15619" max="15619" width="19.000000" customWidth="1" style="1"/>
    <col min="15620" max="15620" width="46.882883" customWidth="1" style="1"/>
    <col min="15621" max="15621" width="32.000000" customWidth="1" style="1"/>
    <col min="15622" max="15622" width="19.441441" customWidth="1" style="1"/>
    <col min="15623" max="15627" width="18.666667" customWidth="1" style="1"/>
    <col min="15628" max="15628" width="19.000000" customWidth="1" style="1"/>
    <col min="15629" max="15629" width="4.216216" customWidth="1" style="1"/>
    <col min="15630" max="15630" width="14.666667" customWidth="1" style="1"/>
    <col min="15631" max="15648" width="15.441441" hidden="1" style="1">
      <extLst>
        <ext uri="smNativeData">
          <pm:columnDef xmlns:pm="smNativeData" id="1737317587" min="15631" max="15648" hidden="1" collapsedDB="0" collapsedOL="0"/>
        </ext>
      </extLst>
    </col>
    <col min="15649" max="15820" width="15.441441" style="1"/>
    <col min="15821" max="15821" width="3.216216" customWidth="1" style="1"/>
    <col min="15822" max="15872" width="15.441441" style="1"/>
    <col min="15873" max="15873" width="10.558559" customWidth="1" style="1"/>
    <col min="15874" max="15874" width="5.558559" customWidth="1" style="1"/>
    <col min="15875" max="15875" width="19.000000" customWidth="1" style="1"/>
    <col min="15876" max="15876" width="46.882883" customWidth="1" style="1"/>
    <col min="15877" max="15877" width="32.000000" customWidth="1" style="1"/>
    <col min="15878" max="15878" width="19.441441" customWidth="1" style="1"/>
    <col min="15879" max="15883" width="18.666667" customWidth="1" style="1"/>
    <col min="15884" max="15884" width="19.000000" customWidth="1" style="1"/>
    <col min="15885" max="15885" width="4.216216" customWidth="1" style="1"/>
    <col min="15886" max="15886" width="14.666667" customWidth="1" style="1"/>
    <col min="15887" max="15904" width="15.441441" hidden="1" style="1">
      <extLst>
        <ext uri="smNativeData">
          <pm:columnDef xmlns:pm="smNativeData" id="1737317587" min="15887" max="15904" hidden="1" collapsedDB="0" collapsedOL="0"/>
        </ext>
      </extLst>
    </col>
    <col min="15905" max="16076" width="15.441441" style="1"/>
    <col min="16077" max="16077" width="3.216216" customWidth="1" style="1"/>
    <col min="16078" max="16128" width="15.441441" style="1"/>
    <col min="16129" max="16129" width="10.558559" customWidth="1" style="1"/>
    <col min="16130" max="16130" width="5.558559" customWidth="1" style="1"/>
    <col min="16131" max="16131" width="19.000000" customWidth="1" style="1"/>
    <col min="16132" max="16132" width="46.882883" customWidth="1" style="1"/>
    <col min="16133" max="16133" width="32.000000" customWidth="1" style="1"/>
    <col min="16134" max="16134" width="19.441441" customWidth="1" style="1"/>
    <col min="16135" max="16139" width="18.666667" customWidth="1" style="1"/>
    <col min="16140" max="16140" width="19.000000" customWidth="1" style="1"/>
    <col min="16141" max="16141" width="4.216216" customWidth="1" style="1"/>
    <col min="16142" max="16142" width="14.666667" customWidth="1" style="1"/>
    <col min="16143" max="16160" width="15.441441" hidden="1" style="1">
      <extLst>
        <ext uri="smNativeData">
          <pm:columnDef xmlns:pm="smNativeData" id="1737317587" min="16143" max="16160" hidden="1" collapsedDB="0" collapsedOL="0"/>
        </ext>
      </extLst>
    </col>
    <col min="16161" max="16332" width="15.441441" style="1"/>
    <col min="16333" max="16333" width="3.216216" customWidth="1" style="1"/>
    <col min="16334" max="16384" width="15.441441" style="1"/>
  </cols>
  <sheetData>
    <row r="1" spans="1:255" ht="45.75" customHeight="1">
      <c r="A1" s="9"/>
      <c r="B1" s="241"/>
      <c r="C1" s="241"/>
      <c r="D1" s="241"/>
      <c r="E1" s="241"/>
      <c r="F1" s="241"/>
      <c r="G1" s="241"/>
      <c r="H1" s="242" t="s">
        <v>71</v>
      </c>
      <c r="I1" s="242"/>
      <c r="J1" s="242"/>
      <c r="K1" s="242"/>
      <c r="L1" s="242"/>
      <c r="M1" s="37"/>
      <c r="N1" s="11"/>
      <c r="O1" s="12"/>
      <c r="P1" s="12"/>
      <c r="Q1" s="12"/>
      <c r="R1" s="12"/>
      <c r="S1" s="12"/>
      <c r="T1" s="12"/>
      <c r="U1" s="12"/>
      <c r="V1" s="12"/>
      <c r="W1" s="12"/>
      <c r="X1" s="12"/>
      <c r="Y1" s="12"/>
      <c r="Z1" s="12"/>
      <c r="AA1" s="12"/>
      <c r="AB1" s="12"/>
      <c r="AC1" s="12"/>
      <c r="AD1" s="12"/>
      <c r="AE1" s="12"/>
      <c r="AF1" s="12"/>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row>
    <row r="2" spans="1:255" ht="50.10" customHeight="1">
      <c r="A2" s="9"/>
      <c r="B2" s="241"/>
      <c r="C2" s="241"/>
      <c r="D2" s="241"/>
      <c r="E2" s="241"/>
      <c r="F2" s="241"/>
      <c r="G2" s="241"/>
      <c r="H2" s="241"/>
      <c r="I2" s="243" t="s">
        <v>72</v>
      </c>
      <c r="J2" s="243"/>
      <c r="K2" s="244"/>
      <c r="L2" s="245"/>
      <c r="M2" s="37"/>
      <c r="N2" s="11"/>
      <c r="O2" s="17">
        <f>'[1]vnos podatkov'!$A$6</f>
        <v>0</v>
      </c>
      <c r="P2" s="18"/>
      <c r="Q2" s="18"/>
      <c r="R2" s="12"/>
      <c r="S2" s="12"/>
      <c r="T2" s="12"/>
      <c r="U2" s="12"/>
      <c r="V2" s="12"/>
      <c r="W2" s="12"/>
      <c r="X2" s="12"/>
      <c r="Y2" s="12"/>
      <c r="Z2" s="12"/>
      <c r="AA2" s="12"/>
      <c r="AB2" s="12"/>
      <c r="AC2" s="12"/>
      <c r="AD2" s="12"/>
      <c r="AE2" s="12"/>
      <c r="AF2" s="12"/>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row>
    <row r="3" spans="1:255" ht="50.10" customHeight="1">
      <c r="A3" s="9"/>
      <c r="B3" s="241"/>
      <c r="C3" s="241"/>
      <c r="D3" s="241"/>
      <c r="E3" s="241"/>
      <c r="F3" s="241"/>
      <c r="G3" s="241"/>
      <c r="H3" s="241"/>
      <c r="I3" s="241" t="s">
        <v>73</v>
      </c>
      <c r="J3" s="246" t="s">
        <v>131</v>
      </c>
      <c r="K3" s="247">
        <f>'[1]vnos podatkov'!$A$8</f>
        <v>0</v>
      </c>
      <c r="L3" s="245">
        <f>'[1]vnos podatkov'!$B$8</f>
        <v>0</v>
      </c>
      <c r="M3" s="37"/>
      <c r="N3" s="11"/>
      <c r="O3" s="21">
        <f>'[1]vnos podatkov'!$A$8</f>
        <v>0</v>
      </c>
      <c r="P3" s="21">
        <f>'[1]vnos podatkov'!$B$8</f>
        <v>0</v>
      </c>
      <c r="Q3" s="21">
        <f>'[1]vnos podatkov'!$A$10</f>
        <v>0</v>
      </c>
      <c r="R3" s="12"/>
      <c r="S3" s="12"/>
      <c r="T3" s="12"/>
      <c r="U3" s="12"/>
      <c r="V3" s="12"/>
      <c r="W3" s="12"/>
      <c r="X3" s="12"/>
      <c r="Y3" s="12"/>
      <c r="Z3" s="12"/>
      <c r="AA3" s="12"/>
      <c r="AB3" s="12"/>
      <c r="AC3" s="12"/>
      <c r="AD3" s="12"/>
      <c r="AE3" s="12"/>
      <c r="AF3" s="12"/>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row>
    <row r="4" spans="1:255" ht="50.10" customHeight="1">
      <c r="A4" s="9"/>
      <c r="B4" s="241"/>
      <c r="C4" s="248" t="s">
        <v>75</v>
      </c>
      <c r="D4" s="248"/>
      <c r="E4" s="295" t="s">
        <v>76</v>
      </c>
      <c r="F4" s="295"/>
      <c r="G4" s="296"/>
      <c r="H4" s="296"/>
      <c r="I4" s="241" t="s">
        <v>77</v>
      </c>
      <c r="J4" s="249" t="n">
        <v>45675</v>
      </c>
      <c r="K4" s="244">
        <f>'[1]vnos podatkov'!$A$10</f>
        <v>0</v>
      </c>
      <c r="L4" s="253"/>
      <c r="M4" s="37"/>
      <c r="N4" s="11"/>
      <c r="O4" s="12"/>
      <c r="P4" s="12"/>
      <c r="Q4" s="12"/>
      <c r="R4" s="12"/>
      <c r="S4" s="12"/>
      <c r="T4" s="12"/>
      <c r="U4" s="12"/>
      <c r="V4" s="12"/>
      <c r="W4" s="12"/>
      <c r="X4" s="12"/>
      <c r="Y4" s="12"/>
      <c r="Z4" s="12"/>
      <c r="AA4" s="12"/>
      <c r="AB4" s="12"/>
      <c r="AC4" s="12"/>
      <c r="AD4" s="12"/>
      <c r="AE4" s="12"/>
      <c r="AF4" s="12"/>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row>
    <row r="5" spans="1:255" ht="50.10" customHeight="1">
      <c r="A5" s="9"/>
      <c r="B5" s="241"/>
      <c r="C5" s="248" t="s">
        <v>78</v>
      </c>
      <c r="D5" s="248"/>
      <c r="E5" s="295" t="s">
        <v>0</v>
      </c>
      <c r="F5" s="295"/>
      <c r="G5" s="296"/>
      <c r="H5" s="296"/>
      <c r="I5" s="241" t="s">
        <v>132</v>
      </c>
      <c r="J5" s="241"/>
      <c r="K5" s="244"/>
      <c r="L5" s="245"/>
      <c r="M5" s="37"/>
      <c r="N5" s="11"/>
      <c r="O5" s="12"/>
      <c r="P5" s="12"/>
      <c r="Q5" s="12"/>
      <c r="R5" s="12"/>
      <c r="S5" s="12"/>
      <c r="T5" s="12"/>
      <c r="U5" s="12"/>
      <c r="V5" s="12"/>
      <c r="W5" s="12"/>
      <c r="X5" s="12"/>
      <c r="Y5" s="12"/>
      <c r="Z5" s="12"/>
      <c r="AA5" s="12"/>
      <c r="AB5" s="12"/>
      <c r="AC5" s="12"/>
      <c r="AD5" s="12"/>
      <c r="AE5" s="12"/>
      <c r="AF5" s="12"/>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row>
    <row r="6" spans="1:255" s="25" customFormat="1" ht="90" customHeight="1">
      <c r="A6" s="9"/>
      <c r="B6" s="241"/>
      <c r="C6" s="251" t="s">
        <v>80</v>
      </c>
      <c r="D6" s="251"/>
      <c r="E6" s="252"/>
      <c r="F6" s="253"/>
      <c r="G6" s="252"/>
      <c r="H6" s="252"/>
      <c r="I6" s="252"/>
      <c r="J6" s="252"/>
      <c r="K6" s="254" t="s">
        <v>81</v>
      </c>
      <c r="L6" s="254" t="s">
        <v>82</v>
      </c>
      <c r="M6" s="37"/>
      <c r="N6" s="30"/>
      <c r="O6" s="154" t="s">
        <v>83</v>
      </c>
      <c r="P6" s="155"/>
      <c r="Q6" s="155"/>
      <c r="R6" s="155"/>
      <c r="S6" s="156"/>
      <c r="T6" s="21"/>
      <c r="U6" s="21"/>
      <c r="V6" s="21"/>
      <c r="W6" s="21"/>
      <c r="X6" s="21"/>
      <c r="Y6" s="21"/>
      <c r="Z6" s="21"/>
      <c r="AA6" s="21"/>
      <c r="AB6" s="21"/>
      <c r="AC6" s="21"/>
      <c r="AD6" s="21"/>
      <c r="AE6" s="21"/>
      <c r="AF6" s="21"/>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BZ6" s="30"/>
      <c r="CA6" s="30"/>
      <c r="CB6" s="30"/>
      <c r="CC6" s="30"/>
      <c r="CD6" s="30"/>
      <c r="CE6" s="30"/>
      <c r="CF6" s="30"/>
      <c r="CG6" s="30"/>
      <c r="CH6" s="30"/>
      <c r="CI6" s="30"/>
      <c r="CJ6" s="30"/>
      <c r="CK6" s="30"/>
      <c r="CL6" s="30"/>
      <c r="CM6" s="30"/>
      <c r="CN6" s="30"/>
      <c r="CO6" s="30"/>
      <c r="CP6" s="30"/>
      <c r="CQ6" s="30"/>
      <c r="CR6" s="30"/>
      <c r="CS6" s="30"/>
      <c r="CT6" s="30"/>
      <c r="CU6" s="30"/>
      <c r="CV6" s="30"/>
      <c r="CW6" s="30"/>
      <c r="CX6" s="30"/>
      <c r="CY6" s="30"/>
      <c r="CZ6" s="30"/>
      <c r="DA6" s="30"/>
      <c r="DB6" s="30"/>
      <c r="DC6" s="30"/>
      <c r="DD6" s="30"/>
      <c r="DE6" s="30"/>
      <c r="DF6" s="30"/>
      <c r="DG6" s="30"/>
      <c r="DH6" s="30"/>
      <c r="DI6" s="30"/>
      <c r="DJ6" s="30"/>
      <c r="DK6" s="30"/>
      <c r="DL6" s="30"/>
      <c r="DM6" s="30"/>
      <c r="DN6" s="30"/>
      <c r="DO6" s="30"/>
      <c r="DP6" s="30"/>
      <c r="DQ6" s="30"/>
      <c r="DR6" s="30"/>
      <c r="DS6" s="30"/>
      <c r="DT6" s="30"/>
      <c r="DU6" s="30"/>
      <c r="DV6" s="30"/>
      <c r="DW6" s="30"/>
      <c r="DX6" s="30"/>
      <c r="DY6" s="30"/>
      <c r="DZ6" s="30"/>
      <c r="EA6" s="30"/>
      <c r="EB6" s="30"/>
      <c r="EC6" s="30"/>
      <c r="ED6" s="30"/>
      <c r="EE6" s="30"/>
      <c r="EF6" s="30"/>
      <c r="EG6" s="30"/>
      <c r="EH6" s="30"/>
      <c r="EI6" s="30"/>
      <c r="EJ6" s="30"/>
      <c r="EK6" s="30"/>
      <c r="EL6" s="30"/>
      <c r="EM6" s="30"/>
      <c r="EN6" s="30"/>
      <c r="EO6" s="30"/>
      <c r="EP6" s="30"/>
      <c r="EQ6" s="30"/>
      <c r="ER6" s="30"/>
      <c r="ES6" s="30"/>
      <c r="ET6" s="30"/>
      <c r="EU6" s="30"/>
      <c r="EV6" s="30"/>
      <c r="EW6" s="30"/>
      <c r="EX6" s="30"/>
      <c r="EY6" s="30"/>
      <c r="EZ6" s="30"/>
      <c r="FA6" s="30"/>
      <c r="FB6" s="30"/>
      <c r="FC6" s="30"/>
      <c r="FD6" s="30"/>
      <c r="FE6" s="30"/>
      <c r="FF6" s="30"/>
      <c r="FG6" s="30"/>
      <c r="FH6" s="30"/>
      <c r="FI6" s="30"/>
      <c r="FJ6" s="30"/>
      <c r="FK6" s="30"/>
      <c r="FL6" s="30"/>
      <c r="FM6" s="30"/>
      <c r="FN6" s="30"/>
      <c r="FO6" s="30"/>
      <c r="FP6" s="30"/>
      <c r="FQ6" s="30"/>
      <c r="FR6" s="30"/>
      <c r="FS6" s="30"/>
      <c r="FT6" s="30"/>
      <c r="FU6" s="30"/>
      <c r="FV6" s="30"/>
      <c r="FW6" s="30"/>
      <c r="FX6" s="30"/>
      <c r="FY6" s="30"/>
      <c r="FZ6" s="30"/>
      <c r="GA6" s="30"/>
      <c r="GB6" s="30"/>
      <c r="GC6" s="30"/>
      <c r="GD6" s="30"/>
      <c r="GE6" s="30"/>
      <c r="GF6" s="30"/>
      <c r="GG6" s="30"/>
      <c r="GH6" s="30"/>
      <c r="GI6" s="30"/>
      <c r="GJ6" s="30"/>
      <c r="GK6" s="30"/>
      <c r="GL6" s="30"/>
      <c r="GM6" s="30"/>
      <c r="GN6" s="30"/>
      <c r="GO6" s="30"/>
      <c r="GP6" s="30"/>
      <c r="GQ6" s="30"/>
      <c r="GR6" s="30"/>
      <c r="GS6" s="30"/>
      <c r="GT6" s="30"/>
      <c r="GU6" s="30"/>
      <c r="GV6" s="30"/>
      <c r="GW6" s="30"/>
      <c r="GX6" s="30"/>
      <c r="GY6" s="30"/>
      <c r="GZ6" s="30"/>
      <c r="HA6" s="30"/>
      <c r="HB6" s="30"/>
      <c r="HC6" s="30"/>
      <c r="HD6" s="30"/>
      <c r="HE6" s="30"/>
      <c r="HF6" s="30"/>
      <c r="HG6" s="30"/>
      <c r="HH6" s="30"/>
      <c r="HI6" s="30"/>
      <c r="HJ6" s="30"/>
      <c r="HK6" s="30"/>
      <c r="HL6" s="30"/>
      <c r="HM6" s="30"/>
      <c r="HN6" s="30"/>
      <c r="HO6" s="30"/>
      <c r="HP6" s="30"/>
      <c r="HQ6" s="30"/>
      <c r="HR6" s="30"/>
      <c r="HS6" s="30"/>
      <c r="HT6" s="30"/>
      <c r="HU6" s="30"/>
      <c r="HV6" s="30"/>
      <c r="HW6" s="30"/>
      <c r="HX6" s="30"/>
      <c r="HY6" s="30"/>
      <c r="HZ6" s="30"/>
      <c r="IA6" s="30"/>
      <c r="IB6" s="30"/>
      <c r="IC6" s="30"/>
      <c r="ID6" s="30"/>
      <c r="IE6" s="30"/>
      <c r="IF6" s="30"/>
      <c r="IG6" s="30"/>
      <c r="IH6" s="30"/>
      <c r="II6" s="30"/>
      <c r="IJ6" s="30"/>
      <c r="IK6" s="30"/>
      <c r="IL6" s="30"/>
      <c r="IM6" s="30"/>
      <c r="IN6" s="30"/>
      <c r="IO6" s="30"/>
      <c r="IP6" s="30"/>
      <c r="IQ6" s="30"/>
      <c r="IR6" s="30"/>
      <c r="IS6" s="30"/>
      <c r="IT6" s="30"/>
      <c r="IU6" s="30"/>
    </row>
    <row r="7" spans="1:255" s="31" customFormat="1" ht="40.50" customHeight="1">
      <c r="A7" s="9"/>
      <c r="B7" s="241"/>
      <c r="C7" s="252" t="s">
        <v>84</v>
      </c>
      <c r="D7" s="252" t="s">
        <v>85</v>
      </c>
      <c r="E7" s="252" t="s">
        <v>86</v>
      </c>
      <c r="F7" s="252" t="s">
        <v>87</v>
      </c>
      <c r="G7" s="252"/>
      <c r="H7" s="252"/>
      <c r="I7" s="252"/>
      <c r="J7" s="252"/>
      <c r="K7" s="254"/>
      <c r="L7" s="254"/>
      <c r="M7" s="37"/>
      <c r="N7" s="33"/>
      <c r="O7" s="34" t="s">
        <v>84</v>
      </c>
      <c r="P7" s="34" t="s">
        <v>85</v>
      </c>
      <c r="Q7" s="34" t="s">
        <v>86</v>
      </c>
      <c r="R7" s="34" t="s">
        <v>87</v>
      </c>
      <c r="S7" s="35"/>
      <c r="T7" s="35"/>
      <c r="U7" s="35"/>
      <c r="V7" s="35"/>
      <c r="W7" s="34"/>
      <c r="X7" s="34" t="s">
        <v>84</v>
      </c>
      <c r="Y7" s="34" t="s">
        <v>85</v>
      </c>
      <c r="Z7" s="34" t="s">
        <v>86</v>
      </c>
      <c r="AA7" s="34" t="s">
        <v>87</v>
      </c>
      <c r="AB7" s="34"/>
      <c r="AC7" s="34"/>
      <c r="AD7" s="34"/>
      <c r="AE7" s="34"/>
      <c r="AF7" s="36" t="s">
        <v>88</v>
      </c>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c r="IO7" s="33"/>
      <c r="IP7" s="33"/>
      <c r="IQ7" s="33"/>
      <c r="IR7" s="33"/>
      <c r="IS7" s="33"/>
      <c r="IT7" s="33"/>
      <c r="IU7" s="33"/>
    </row>
    <row r="8" spans="1:255" s="290" customFormat="1" ht="36.65" customHeight="1">
      <c r="A8" s="255"/>
      <c r="B8" s="256" t="n">
        <v>1</v>
      </c>
      <c r="C8" s="257" t="str">
        <f>UPPER(IF($A8="","",VLOOKUP($A8,'[1]m round robin žrebna lista'!$A$7:$R$128,2)))</f>
        <v/>
      </c>
      <c r="D8" s="258" t="s">
        <v>133</v>
      </c>
      <c r="E8" s="258" t="s">
        <v>134</v>
      </c>
      <c r="F8" s="312" t="s">
        <v>91</v>
      </c>
      <c r="G8" s="260"/>
      <c r="H8" s="300" t="s">
        <v>99</v>
      </c>
      <c r="I8" s="300" t="s">
        <v>99</v>
      </c>
      <c r="J8" s="300" t="s">
        <v>99</v>
      </c>
      <c r="K8" s="300" t="s">
        <v>135</v>
      </c>
      <c r="L8" s="264" t="s">
        <v>101</v>
      </c>
      <c r="M8" s="37" t="str">
        <f>IF($A8="","",VLOOKUP($A8,'[1]m round robin žrebna lista'!$A$7:$R$128,14))</f>
        <v/>
      </c>
      <c r="N8" s="285"/>
      <c r="O8" s="286" t="str">
        <f>UPPER(IF($A8="","",VLOOKUP($A8,'[1]m round robin žrebna lista'!$A$7:$R$128,2)))</f>
        <v/>
      </c>
      <c r="P8" s="286" t="str">
        <f>UPPER(IF($A8="","",VLOOKUP($A8,'[1]m round robin žrebna lista'!$A$7:$R$128,3)))</f>
        <v/>
      </c>
      <c r="Q8" s="286" t="str">
        <f>PROPER(IF($A8="","",VLOOKUP($A8,'[1]m round robin žrebna lista'!$A$7:$R$128,4)))</f>
        <v/>
      </c>
      <c r="R8" s="286" t="str">
        <f>UPPER(IF($A8="","",VLOOKUP($A8,'[1]m round robin žrebna lista'!$A$7:$R$128,5)))</f>
        <v/>
      </c>
      <c r="S8" s="287"/>
      <c r="T8" s="288"/>
      <c r="U8" s="288"/>
      <c r="V8" s="288"/>
      <c r="W8" s="265"/>
      <c r="X8" s="286" t="str">
        <f>UPPER(IF($A8="","",VLOOKUP($A8,'[1]m round robin žrebna lista'!$A$7:$R$128,2)))</f>
        <v/>
      </c>
      <c r="Y8" s="286" t="str">
        <f>UPPER(IF($A8="","",VLOOKUP($A8,'[1]m round robin žrebna lista'!$A$7:$R$128,3)))</f>
        <v/>
      </c>
      <c r="Z8" s="286" t="str">
        <f>PROPER(IF($A8="","",VLOOKUP($A8,'[1]m round robin žrebna lista'!$A$7:$R$128,4)))</f>
        <v/>
      </c>
      <c r="AA8" s="286" t="str">
        <f>UPPER(IF($A8="","",VLOOKUP($A8,'[1]m round robin žrebna lista'!$A$7:$R$128,5)))</f>
        <v/>
      </c>
      <c r="AB8" s="287"/>
      <c r="AC8" s="288" t="str">
        <f>IF(T8="","",IF(T8="1bb","1bb",IF(T8="2bb","2bb",IF(T8=1,$M9,0))))</f>
        <v/>
      </c>
      <c r="AD8" s="288" t="str">
        <f>IF(U8="","",IF(U8="1bb","1bb",IF(U8="3bb","3bb",IF(U8=1,$M10,0))))</f>
        <v/>
      </c>
      <c r="AE8" s="288" t="str">
        <f>IF(V8="","",IF(V8="1bb","1bb",IF(V8="4bb","4bb",IF(V8=1,$M11,0))))</f>
        <v/>
      </c>
      <c r="AF8" s="288">
        <f>SUM(AC8:AE8)</f>
        <v>0</v>
      </c>
      <c r="AG8" s="289"/>
      <c r="AH8" s="289"/>
      <c r="AI8" s="289"/>
      <c r="AJ8" s="289"/>
      <c r="AK8" s="289"/>
      <c r="AL8" s="289"/>
      <c r="AM8" s="289"/>
      <c r="AN8" s="289"/>
      <c r="AO8" s="289"/>
      <c r="AP8" s="289"/>
      <c r="AQ8" s="289"/>
      <c r="AR8" s="289"/>
      <c r="AS8" s="289"/>
      <c r="AT8" s="289"/>
      <c r="AU8" s="289"/>
      <c r="AV8" s="289"/>
      <c r="AW8" s="289"/>
      <c r="AX8" s="289"/>
      <c r="AY8" s="289"/>
      <c r="AZ8" s="289"/>
      <c r="BA8" s="289"/>
      <c r="BB8" s="289"/>
      <c r="BC8" s="289"/>
      <c r="BD8" s="289"/>
      <c r="BE8" s="289"/>
      <c r="BF8" s="289"/>
      <c r="BG8" s="289"/>
      <c r="BH8" s="289"/>
      <c r="BI8" s="289"/>
      <c r="BJ8" s="289"/>
      <c r="BK8" s="289"/>
      <c r="BL8" s="289"/>
      <c r="BM8" s="289"/>
      <c r="BN8" s="289"/>
      <c r="BO8" s="289"/>
      <c r="BP8" s="289"/>
      <c r="BQ8" s="289"/>
      <c r="BR8" s="289"/>
      <c r="BS8" s="289"/>
      <c r="BT8" s="289"/>
      <c r="BU8" s="289"/>
      <c r="BV8" s="289"/>
      <c r="BW8" s="289"/>
      <c r="BX8" s="289"/>
      <c r="BY8" s="289"/>
      <c r="BZ8" s="289"/>
      <c r="CA8" s="289"/>
      <c r="CB8" s="289"/>
      <c r="CC8" s="289"/>
      <c r="CD8" s="289"/>
      <c r="CE8" s="289"/>
      <c r="CF8" s="289"/>
      <c r="CG8" s="289"/>
      <c r="CH8" s="289"/>
      <c r="CI8" s="289"/>
      <c r="CJ8" s="289"/>
      <c r="CK8" s="289"/>
      <c r="CL8" s="289"/>
      <c r="CM8" s="289"/>
      <c r="CN8" s="289"/>
      <c r="CO8" s="289"/>
      <c r="CP8" s="289"/>
      <c r="CQ8" s="289"/>
      <c r="CR8" s="289"/>
      <c r="CS8" s="289"/>
      <c r="CT8" s="289"/>
      <c r="CU8" s="289"/>
      <c r="CV8" s="289"/>
      <c r="CW8" s="289"/>
      <c r="CX8" s="289"/>
      <c r="CY8" s="289"/>
      <c r="CZ8" s="289"/>
      <c r="DA8" s="289"/>
      <c r="DB8" s="289"/>
      <c r="DC8" s="289"/>
      <c r="DD8" s="289"/>
      <c r="DE8" s="289"/>
      <c r="DF8" s="289"/>
      <c r="DG8" s="289"/>
      <c r="DH8" s="289"/>
      <c r="DI8" s="289"/>
      <c r="DJ8" s="289"/>
      <c r="DK8" s="289"/>
      <c r="DL8" s="289"/>
      <c r="DM8" s="289"/>
      <c r="DN8" s="289"/>
      <c r="DO8" s="289"/>
      <c r="DP8" s="289"/>
      <c r="DQ8" s="289"/>
      <c r="DR8" s="289"/>
      <c r="DS8" s="289"/>
      <c r="DT8" s="289"/>
      <c r="DU8" s="289"/>
      <c r="DV8" s="289"/>
      <c r="DW8" s="289"/>
      <c r="DX8" s="289"/>
      <c r="DY8" s="289"/>
      <c r="DZ8" s="289"/>
      <c r="EA8" s="289"/>
      <c r="EB8" s="289"/>
      <c r="EC8" s="289"/>
      <c r="ED8" s="289"/>
      <c r="EE8" s="289"/>
      <c r="EF8" s="289"/>
      <c r="EG8" s="289"/>
      <c r="EH8" s="289"/>
      <c r="EI8" s="289"/>
      <c r="EJ8" s="289"/>
      <c r="EK8" s="289"/>
      <c r="EL8" s="289"/>
      <c r="EM8" s="289"/>
      <c r="EN8" s="289"/>
      <c r="EO8" s="289"/>
      <c r="EP8" s="289"/>
      <c r="EQ8" s="289"/>
      <c r="ER8" s="289"/>
      <c r="ES8" s="289"/>
      <c r="ET8" s="289"/>
      <c r="EU8" s="289"/>
      <c r="EV8" s="289"/>
      <c r="EW8" s="289"/>
      <c r="EX8" s="289"/>
      <c r="EY8" s="289"/>
      <c r="EZ8" s="289"/>
      <c r="FA8" s="289"/>
      <c r="FB8" s="289"/>
      <c r="FC8" s="289"/>
      <c r="FD8" s="289"/>
      <c r="FE8" s="289"/>
      <c r="FF8" s="289"/>
      <c r="FG8" s="289"/>
      <c r="FH8" s="289"/>
      <c r="FI8" s="289"/>
      <c r="FJ8" s="289"/>
      <c r="FK8" s="289"/>
      <c r="FL8" s="289"/>
      <c r="FM8" s="289"/>
      <c r="FN8" s="289"/>
      <c r="FO8" s="289"/>
      <c r="FP8" s="289"/>
      <c r="FQ8" s="289"/>
      <c r="FR8" s="289"/>
      <c r="FS8" s="289"/>
      <c r="FT8" s="289"/>
      <c r="FU8" s="289"/>
      <c r="FV8" s="289"/>
      <c r="FW8" s="289"/>
      <c r="FX8" s="289"/>
      <c r="FY8" s="289"/>
      <c r="FZ8" s="289"/>
      <c r="GA8" s="289"/>
      <c r="GB8" s="289"/>
      <c r="GC8" s="289"/>
      <c r="GD8" s="289"/>
      <c r="GE8" s="289"/>
      <c r="GF8" s="289"/>
      <c r="GG8" s="289"/>
      <c r="GH8" s="289"/>
      <c r="GI8" s="289"/>
      <c r="GJ8" s="289"/>
      <c r="GK8" s="289"/>
      <c r="GL8" s="289"/>
      <c r="GM8" s="289"/>
      <c r="GN8" s="289"/>
      <c r="GO8" s="289"/>
      <c r="GP8" s="289"/>
      <c r="GQ8" s="289"/>
      <c r="GR8" s="289"/>
      <c r="GS8" s="289"/>
      <c r="GT8" s="289"/>
      <c r="GU8" s="289"/>
      <c r="GV8" s="289"/>
      <c r="GW8" s="289"/>
      <c r="GX8" s="289"/>
      <c r="GY8" s="289"/>
      <c r="GZ8" s="289"/>
      <c r="HA8" s="289"/>
      <c r="HB8" s="289"/>
      <c r="HC8" s="289"/>
      <c r="HD8" s="289"/>
      <c r="HE8" s="289"/>
      <c r="HF8" s="289"/>
      <c r="HG8" s="289"/>
      <c r="HH8" s="289"/>
      <c r="HI8" s="289"/>
      <c r="HJ8" s="289"/>
      <c r="HK8" s="289"/>
      <c r="HL8" s="289"/>
      <c r="HM8" s="289"/>
      <c r="HN8" s="289"/>
      <c r="HO8" s="289"/>
      <c r="HP8" s="289"/>
      <c r="HQ8" s="289"/>
      <c r="HR8" s="289"/>
      <c r="HS8" s="289"/>
      <c r="HT8" s="289"/>
      <c r="HU8" s="289"/>
      <c r="HV8" s="289"/>
      <c r="HW8" s="289"/>
      <c r="HX8" s="289"/>
      <c r="HY8" s="289"/>
      <c r="HZ8" s="289"/>
      <c r="IA8" s="289"/>
      <c r="IB8" s="289"/>
      <c r="IC8" s="289"/>
      <c r="ID8" s="289"/>
      <c r="IE8" s="289"/>
      <c r="IF8" s="289"/>
      <c r="IG8" s="289"/>
      <c r="IH8" s="289"/>
      <c r="II8" s="289"/>
      <c r="IJ8" s="289"/>
      <c r="IK8" s="289"/>
      <c r="IL8" s="289"/>
      <c r="IM8" s="289"/>
      <c r="IN8" s="289"/>
      <c r="IO8" s="289"/>
      <c r="IP8" s="289"/>
      <c r="IQ8" s="289"/>
      <c r="IR8" s="289"/>
      <c r="IS8" s="289"/>
      <c r="IT8" s="289"/>
      <c r="IU8" s="289"/>
    </row>
    <row r="9" spans="1:255" s="290" customFormat="1" ht="32.05" customHeight="1">
      <c r="A9" s="255"/>
      <c r="B9" s="256" t="n">
        <v>2</v>
      </c>
      <c r="C9" s="257" t="str">
        <f>UPPER(IF($A9="","",VLOOKUP($A9,'[1]m round robin žrebna lista'!$A$7:$R$128,2)))</f>
        <v/>
      </c>
      <c r="D9" s="258" t="s">
        <v>136</v>
      </c>
      <c r="E9" s="258" t="s">
        <v>137</v>
      </c>
      <c r="F9" s="312" t="s">
        <v>138</v>
      </c>
      <c r="G9" s="300" t="s">
        <v>92</v>
      </c>
      <c r="H9" s="260"/>
      <c r="I9" s="300" t="s">
        <v>99</v>
      </c>
      <c r="J9" s="300" t="s">
        <v>99</v>
      </c>
      <c r="K9" s="300" t="s">
        <v>139</v>
      </c>
      <c r="L9" s="264" t="s">
        <v>106</v>
      </c>
      <c r="M9" s="37" t="str">
        <f>IF($A9="","",VLOOKUP($A9,'[1]m round robin žrebna lista'!$A$7:$R$128,14))</f>
        <v/>
      </c>
      <c r="N9" s="285"/>
      <c r="O9" s="286" t="str">
        <f>UPPER(IF($A9="","",VLOOKUP($A9,'[1]m round robin žrebna lista'!$A$7:$R$128,2)))</f>
        <v/>
      </c>
      <c r="P9" s="286" t="str">
        <f>UPPER(IF($A9="","",VLOOKUP($A9,'[1]m round robin žrebna lista'!$A$7:$R$128,3)))</f>
        <v/>
      </c>
      <c r="Q9" s="286" t="str">
        <f>PROPER(IF($A9="","",VLOOKUP($A9,'[1]m round robin žrebna lista'!$A$7:$R$128,4)))</f>
        <v/>
      </c>
      <c r="R9" s="286" t="str">
        <f>UPPER(IF($A9="","",VLOOKUP($A9,'[1]m round robin žrebna lista'!$A$7:$R$128,5)))</f>
        <v/>
      </c>
      <c r="S9" s="288"/>
      <c r="T9" s="287"/>
      <c r="U9" s="288"/>
      <c r="V9" s="288"/>
      <c r="W9" s="265"/>
      <c r="X9" s="286" t="str">
        <f>UPPER(IF($A9="","",VLOOKUP($A9,'[1]m round robin žrebna lista'!$A$7:$R$128,2)))</f>
        <v/>
      </c>
      <c r="Y9" s="286" t="str">
        <f>UPPER(IF($A9="","",VLOOKUP($A9,'[1]m round robin žrebna lista'!$A$7:$R$128,3)))</f>
        <v/>
      </c>
      <c r="Z9" s="286" t="str">
        <f>PROPER(IF($A9="","",VLOOKUP($A9,'[1]m round robin žrebna lista'!$A$7:$R$128,4)))</f>
        <v/>
      </c>
      <c r="AA9" s="286" t="str">
        <f>UPPER(IF($A9="","",VLOOKUP($A9,'[1]m round robin žrebna lista'!$A$7:$R$128,5)))</f>
        <v/>
      </c>
      <c r="AB9" s="288" t="str">
        <f>IF(S9="","",IF(S9="1bb","1bb",IF(S9="2bb","2bb",IF(S9=1,0,M8))))</f>
        <v/>
      </c>
      <c r="AC9" s="287"/>
      <c r="AD9" s="288" t="str">
        <f>IF(U9="","",IF(U9="2bb","2bb",IF(U9="3bb","3bb",IF(U9=2,M10,0))))</f>
        <v/>
      </c>
      <c r="AE9" s="288" t="str">
        <f>IF(V9="","",IF(V9="2bb","2bb",IF(V9="4bb","4bb",IF(V9=2,M11,0))))</f>
        <v/>
      </c>
      <c r="AF9" s="288">
        <f>SUM(AB9:AE9)</f>
        <v>0</v>
      </c>
      <c r="AG9" s="289"/>
      <c r="AH9" s="289"/>
      <c r="AI9" s="289"/>
      <c r="AJ9" s="289"/>
      <c r="AK9" s="289"/>
      <c r="AL9" s="289"/>
      <c r="AM9" s="289"/>
      <c r="AN9" s="289"/>
      <c r="AO9" s="289"/>
      <c r="AP9" s="289"/>
      <c r="AQ9" s="289"/>
      <c r="AR9" s="289"/>
      <c r="AS9" s="289"/>
      <c r="AT9" s="289"/>
      <c r="AU9" s="289"/>
      <c r="AV9" s="289"/>
      <c r="AW9" s="289"/>
      <c r="AX9" s="289"/>
      <c r="AY9" s="289"/>
      <c r="AZ9" s="289"/>
      <c r="BA9" s="289"/>
      <c r="BB9" s="289"/>
      <c r="BC9" s="289"/>
      <c r="BD9" s="289"/>
      <c r="BE9" s="289"/>
      <c r="BF9" s="289"/>
      <c r="BG9" s="289"/>
      <c r="BH9" s="289"/>
      <c r="BI9" s="289"/>
      <c r="BJ9" s="289"/>
      <c r="BK9" s="289"/>
      <c r="BL9" s="289"/>
      <c r="BM9" s="289"/>
      <c r="BN9" s="289"/>
      <c r="BO9" s="289"/>
      <c r="BP9" s="289"/>
      <c r="BQ9" s="289"/>
      <c r="BR9" s="289"/>
      <c r="BS9" s="289"/>
      <c r="BT9" s="289"/>
      <c r="BU9" s="289"/>
      <c r="BV9" s="289"/>
      <c r="BW9" s="289"/>
      <c r="BX9" s="289"/>
      <c r="BY9" s="289"/>
      <c r="BZ9" s="289"/>
      <c r="CA9" s="289"/>
      <c r="CB9" s="289"/>
      <c r="CC9" s="289"/>
      <c r="CD9" s="289"/>
      <c r="CE9" s="289"/>
      <c r="CF9" s="289"/>
      <c r="CG9" s="289"/>
      <c r="CH9" s="289"/>
      <c r="CI9" s="289"/>
      <c r="CJ9" s="289"/>
      <c r="CK9" s="289"/>
      <c r="CL9" s="289"/>
      <c r="CM9" s="289"/>
      <c r="CN9" s="289"/>
      <c r="CO9" s="289"/>
      <c r="CP9" s="289"/>
      <c r="CQ9" s="289"/>
      <c r="CR9" s="289"/>
      <c r="CS9" s="289"/>
      <c r="CT9" s="289"/>
      <c r="CU9" s="289"/>
      <c r="CV9" s="289"/>
      <c r="CW9" s="289"/>
      <c r="CX9" s="289"/>
      <c r="CY9" s="289"/>
      <c r="CZ9" s="289"/>
      <c r="DA9" s="289"/>
      <c r="DB9" s="289"/>
      <c r="DC9" s="289"/>
      <c r="DD9" s="289"/>
      <c r="DE9" s="289"/>
      <c r="DF9" s="289"/>
      <c r="DG9" s="289"/>
      <c r="DH9" s="289"/>
      <c r="DI9" s="289"/>
      <c r="DJ9" s="289"/>
      <c r="DK9" s="289"/>
      <c r="DL9" s="289"/>
      <c r="DM9" s="289"/>
      <c r="DN9" s="289"/>
      <c r="DO9" s="289"/>
      <c r="DP9" s="289"/>
      <c r="DQ9" s="289"/>
      <c r="DR9" s="289"/>
      <c r="DS9" s="289"/>
      <c r="DT9" s="289"/>
      <c r="DU9" s="289"/>
      <c r="DV9" s="289"/>
      <c r="DW9" s="289"/>
      <c r="DX9" s="289"/>
      <c r="DY9" s="289"/>
      <c r="DZ9" s="289"/>
      <c r="EA9" s="289"/>
      <c r="EB9" s="289"/>
      <c r="EC9" s="289"/>
      <c r="ED9" s="289"/>
      <c r="EE9" s="289"/>
      <c r="EF9" s="289"/>
      <c r="EG9" s="289"/>
      <c r="EH9" s="289"/>
      <c r="EI9" s="289"/>
      <c r="EJ9" s="289"/>
      <c r="EK9" s="289"/>
      <c r="EL9" s="289"/>
      <c r="EM9" s="289"/>
      <c r="EN9" s="289"/>
      <c r="EO9" s="289"/>
      <c r="EP9" s="289"/>
      <c r="EQ9" s="289"/>
      <c r="ER9" s="289"/>
      <c r="ES9" s="289"/>
      <c r="ET9" s="289"/>
      <c r="EU9" s="289"/>
      <c r="EV9" s="289"/>
      <c r="EW9" s="289"/>
      <c r="EX9" s="289"/>
      <c r="EY9" s="289"/>
      <c r="EZ9" s="289"/>
      <c r="FA9" s="289"/>
      <c r="FB9" s="289"/>
      <c r="FC9" s="289"/>
      <c r="FD9" s="289"/>
      <c r="FE9" s="289"/>
      <c r="FF9" s="289"/>
      <c r="FG9" s="289"/>
      <c r="FH9" s="289"/>
      <c r="FI9" s="289"/>
      <c r="FJ9" s="289"/>
      <c r="FK9" s="289"/>
      <c r="FL9" s="289"/>
      <c r="FM9" s="289"/>
      <c r="FN9" s="289"/>
      <c r="FO9" s="289"/>
      <c r="FP9" s="289"/>
      <c r="FQ9" s="289"/>
      <c r="FR9" s="289"/>
      <c r="FS9" s="289"/>
      <c r="FT9" s="289"/>
      <c r="FU9" s="289"/>
      <c r="FV9" s="289"/>
      <c r="FW9" s="289"/>
      <c r="FX9" s="289"/>
      <c r="FY9" s="289"/>
      <c r="FZ9" s="289"/>
      <c r="GA9" s="289"/>
      <c r="GB9" s="289"/>
      <c r="GC9" s="289"/>
      <c r="GD9" s="289"/>
      <c r="GE9" s="289"/>
      <c r="GF9" s="289"/>
      <c r="GG9" s="289"/>
      <c r="GH9" s="289"/>
      <c r="GI9" s="289"/>
      <c r="GJ9" s="289"/>
      <c r="GK9" s="289"/>
      <c r="GL9" s="289"/>
      <c r="GM9" s="289"/>
      <c r="GN9" s="289"/>
      <c r="GO9" s="289"/>
      <c r="GP9" s="289"/>
      <c r="GQ9" s="289"/>
      <c r="GR9" s="289"/>
      <c r="GS9" s="289"/>
      <c r="GT9" s="289"/>
      <c r="GU9" s="289"/>
      <c r="GV9" s="289"/>
      <c r="GW9" s="289"/>
      <c r="GX9" s="289"/>
      <c r="GY9" s="289"/>
      <c r="GZ9" s="289"/>
      <c r="HA9" s="289"/>
      <c r="HB9" s="289"/>
      <c r="HC9" s="289"/>
      <c r="HD9" s="289"/>
      <c r="HE9" s="289"/>
      <c r="HF9" s="289"/>
      <c r="HG9" s="289"/>
      <c r="HH9" s="289"/>
      <c r="HI9" s="289"/>
      <c r="HJ9" s="289"/>
      <c r="HK9" s="289"/>
      <c r="HL9" s="289"/>
      <c r="HM9" s="289"/>
      <c r="HN9" s="289"/>
      <c r="HO9" s="289"/>
      <c r="HP9" s="289"/>
      <c r="HQ9" s="289"/>
      <c r="HR9" s="289"/>
      <c r="HS9" s="289"/>
      <c r="HT9" s="289"/>
      <c r="HU9" s="289"/>
      <c r="HV9" s="289"/>
      <c r="HW9" s="289"/>
      <c r="HX9" s="289"/>
      <c r="HY9" s="289"/>
      <c r="HZ9" s="289"/>
      <c r="IA9" s="289"/>
      <c r="IB9" s="289"/>
      <c r="IC9" s="289"/>
      <c r="ID9" s="289"/>
      <c r="IE9" s="289"/>
      <c r="IF9" s="289"/>
      <c r="IG9" s="289"/>
      <c r="IH9" s="289"/>
      <c r="II9" s="289"/>
      <c r="IJ9" s="289"/>
      <c r="IK9" s="289"/>
      <c r="IL9" s="289"/>
      <c r="IM9" s="289"/>
      <c r="IN9" s="289"/>
      <c r="IO9" s="289"/>
      <c r="IP9" s="289"/>
      <c r="IQ9" s="289"/>
      <c r="IR9" s="289"/>
      <c r="IS9" s="289"/>
      <c r="IT9" s="289"/>
      <c r="IU9" s="289"/>
    </row>
    <row r="10" spans="1:255" s="290" customFormat="1" ht="32.05" customHeight="1">
      <c r="A10" s="255"/>
      <c r="B10" s="256" t="n">
        <v>3</v>
      </c>
      <c r="C10" s="257" t="str">
        <f>UPPER(IF($A10="","",VLOOKUP($A10,'[1]m round robin žrebna lista'!$A$7:$R$128,2)))</f>
        <v/>
      </c>
      <c r="D10" s="258" t="s">
        <v>140</v>
      </c>
      <c r="E10" s="258" t="s">
        <v>141</v>
      </c>
      <c r="F10" s="312" t="s">
        <v>142</v>
      </c>
      <c r="G10" s="300" t="s">
        <v>92</v>
      </c>
      <c r="H10" s="300" t="s">
        <v>92</v>
      </c>
      <c r="I10" s="260"/>
      <c r="J10" s="300" t="s">
        <v>93</v>
      </c>
      <c r="K10" s="300" t="s">
        <v>94</v>
      </c>
      <c r="L10" s="264" t="s">
        <v>114</v>
      </c>
      <c r="M10" s="37" t="str">
        <f>IF($A10="","",VLOOKUP($A10,'[1]m round robin žrebna lista'!$A$7:$R$128,14))</f>
        <v/>
      </c>
      <c r="N10" s="285"/>
      <c r="O10" s="286" t="str">
        <f>UPPER(IF($A10="","",VLOOKUP($A10,'[1]m round robin žrebna lista'!$A$7:$R$128,2)))</f>
        <v/>
      </c>
      <c r="P10" s="286" t="str">
        <f>UPPER(IF($A10="","",VLOOKUP($A10,'[1]m round robin žrebna lista'!$A$7:$R$128,3)))</f>
        <v/>
      </c>
      <c r="Q10" s="286" t="str">
        <f>PROPER(IF($A10="","",VLOOKUP($A10,'[1]m round robin žrebna lista'!$A$7:$R$128,4)))</f>
        <v/>
      </c>
      <c r="R10" s="286" t="str">
        <f>UPPER(IF($A10="","",VLOOKUP($A10,'[1]m round robin žrebna lista'!$A$7:$R$128,5)))</f>
        <v/>
      </c>
      <c r="S10" s="288"/>
      <c r="T10" s="288"/>
      <c r="U10" s="287"/>
      <c r="V10" s="288"/>
      <c r="W10" s="265"/>
      <c r="X10" s="286" t="str">
        <f>UPPER(IF($A10="","",VLOOKUP($A10,'[1]m round robin žrebna lista'!$A$7:$R$128,2)))</f>
        <v/>
      </c>
      <c r="Y10" s="286" t="str">
        <f>UPPER(IF($A10="","",VLOOKUP($A10,'[1]m round robin žrebna lista'!$A$7:$R$128,3)))</f>
        <v/>
      </c>
      <c r="Z10" s="286" t="str">
        <f>PROPER(IF($A10="","",VLOOKUP($A10,'[1]m round robin žrebna lista'!$A$7:$R$128,4)))</f>
        <v/>
      </c>
      <c r="AA10" s="286" t="str">
        <f>UPPER(IF($A10="","",VLOOKUP($A10,'[1]m round robin žrebna lista'!$A$7:$R$128,5)))</f>
        <v/>
      </c>
      <c r="AB10" s="288" t="str">
        <f>IF(S10="","",IF(S10="1bb","1bb",IF(S10="3bb","3bb",IF(S10=1,0,M8))))</f>
        <v/>
      </c>
      <c r="AC10" s="288" t="str">
        <f>IF(T10="","",IF(T10="2bb","2bb",IF(T10="3bb","3bb",IF(T10=2,0,M9))))</f>
        <v/>
      </c>
      <c r="AD10" s="287"/>
      <c r="AE10" s="288" t="str">
        <f>IF(V10="","",IF(V10="3bb","3bb",IF(V10="4bb","4bb",IF(V10=3,M11,0))))</f>
        <v/>
      </c>
      <c r="AF10" s="288">
        <f>SUM(AB10:AE10)</f>
        <v>0</v>
      </c>
      <c r="AG10" s="252"/>
      <c r="AH10" s="289"/>
      <c r="AI10" s="289"/>
      <c r="AJ10" s="289"/>
      <c r="AK10" s="289"/>
      <c r="AL10" s="289"/>
      <c r="AM10" s="289"/>
      <c r="AN10" s="289"/>
      <c r="AO10" s="289"/>
      <c r="AP10" s="289"/>
      <c r="AQ10" s="289"/>
      <c r="AR10" s="289"/>
      <c r="AS10" s="289"/>
      <c r="AT10" s="289"/>
      <c r="AU10" s="289"/>
      <c r="AV10" s="289"/>
      <c r="AW10" s="289"/>
      <c r="AX10" s="289"/>
      <c r="AY10" s="289"/>
      <c r="AZ10" s="289"/>
      <c r="BA10" s="289"/>
      <c r="BB10" s="289"/>
      <c r="BC10" s="289"/>
      <c r="BD10" s="289"/>
      <c r="BE10" s="289"/>
      <c r="BF10" s="289"/>
      <c r="BG10" s="289"/>
      <c r="BH10" s="289"/>
      <c r="BI10" s="289"/>
      <c r="BJ10" s="289"/>
      <c r="BK10" s="289"/>
      <c r="BL10" s="289"/>
      <c r="BM10" s="289"/>
      <c r="BN10" s="289"/>
      <c r="BO10" s="289"/>
      <c r="BP10" s="289"/>
      <c r="BQ10" s="289"/>
      <c r="BR10" s="289"/>
      <c r="BS10" s="289"/>
      <c r="BT10" s="289"/>
      <c r="BU10" s="289"/>
      <c r="BV10" s="289"/>
      <c r="BW10" s="289"/>
      <c r="BX10" s="289"/>
      <c r="BY10" s="289"/>
      <c r="BZ10" s="289"/>
      <c r="CA10" s="289"/>
      <c r="CB10" s="289"/>
      <c r="CC10" s="289"/>
      <c r="CD10" s="289"/>
      <c r="CE10" s="289"/>
      <c r="CF10" s="289"/>
      <c r="CG10" s="289"/>
      <c r="CH10" s="289"/>
      <c r="CI10" s="289"/>
      <c r="CJ10" s="289"/>
      <c r="CK10" s="289"/>
      <c r="CL10" s="289"/>
      <c r="CM10" s="289"/>
      <c r="CN10" s="289"/>
      <c r="CO10" s="289"/>
      <c r="CP10" s="289"/>
      <c r="CQ10" s="289"/>
      <c r="CR10" s="289"/>
      <c r="CS10" s="289"/>
      <c r="CT10" s="289"/>
      <c r="CU10" s="289"/>
      <c r="CV10" s="289"/>
      <c r="CW10" s="289"/>
      <c r="CX10" s="289"/>
      <c r="CY10" s="289"/>
      <c r="CZ10" s="289"/>
      <c r="DA10" s="289"/>
      <c r="DB10" s="289"/>
      <c r="DC10" s="289"/>
      <c r="DD10" s="289"/>
      <c r="DE10" s="289"/>
      <c r="DF10" s="289"/>
      <c r="DG10" s="289"/>
      <c r="DH10" s="289"/>
      <c r="DI10" s="289"/>
      <c r="DJ10" s="289"/>
      <c r="DK10" s="289"/>
      <c r="DL10" s="289"/>
      <c r="DM10" s="289"/>
      <c r="DN10" s="289"/>
      <c r="DO10" s="289"/>
      <c r="DP10" s="289"/>
      <c r="DQ10" s="289"/>
      <c r="DR10" s="289"/>
      <c r="DS10" s="289"/>
      <c r="DT10" s="289"/>
      <c r="DU10" s="289"/>
      <c r="DV10" s="289"/>
      <c r="DW10" s="289"/>
      <c r="DX10" s="289"/>
      <c r="DY10" s="289"/>
      <c r="DZ10" s="289"/>
      <c r="EA10" s="289"/>
      <c r="EB10" s="289"/>
      <c r="EC10" s="289"/>
      <c r="ED10" s="289"/>
      <c r="EE10" s="289"/>
      <c r="EF10" s="289"/>
      <c r="EG10" s="289"/>
      <c r="EH10" s="289"/>
      <c r="EI10" s="289"/>
      <c r="EJ10" s="289"/>
      <c r="EK10" s="289"/>
      <c r="EL10" s="289"/>
      <c r="EM10" s="289"/>
      <c r="EN10" s="289"/>
      <c r="EO10" s="289"/>
      <c r="EP10" s="289"/>
      <c r="EQ10" s="289"/>
      <c r="ER10" s="289"/>
      <c r="ES10" s="289"/>
      <c r="ET10" s="289"/>
      <c r="EU10" s="289"/>
      <c r="EV10" s="289"/>
      <c r="EW10" s="289"/>
      <c r="EX10" s="289"/>
      <c r="EY10" s="289"/>
      <c r="EZ10" s="289"/>
      <c r="FA10" s="289"/>
      <c r="FB10" s="289"/>
      <c r="FC10" s="289"/>
      <c r="FD10" s="289"/>
      <c r="FE10" s="289"/>
      <c r="FF10" s="289"/>
      <c r="FG10" s="289"/>
      <c r="FH10" s="289"/>
      <c r="FI10" s="289"/>
      <c r="FJ10" s="289"/>
      <c r="FK10" s="289"/>
      <c r="FL10" s="289"/>
      <c r="FM10" s="289"/>
      <c r="FN10" s="289"/>
      <c r="FO10" s="289"/>
      <c r="FP10" s="289"/>
      <c r="FQ10" s="289"/>
      <c r="FR10" s="289"/>
      <c r="FS10" s="289"/>
      <c r="FT10" s="289"/>
      <c r="FU10" s="289"/>
      <c r="FV10" s="289"/>
      <c r="FW10" s="289"/>
      <c r="FX10" s="289"/>
      <c r="FY10" s="289"/>
      <c r="FZ10" s="289"/>
      <c r="GA10" s="289"/>
      <c r="GB10" s="289"/>
      <c r="GC10" s="289"/>
      <c r="GD10" s="289"/>
      <c r="GE10" s="289"/>
      <c r="GF10" s="289"/>
      <c r="GG10" s="289"/>
      <c r="GH10" s="289"/>
      <c r="GI10" s="289"/>
      <c r="GJ10" s="289"/>
      <c r="GK10" s="289"/>
      <c r="GL10" s="289"/>
      <c r="GM10" s="289"/>
      <c r="GN10" s="289"/>
      <c r="GO10" s="289"/>
      <c r="GP10" s="289"/>
      <c r="GQ10" s="289"/>
      <c r="GR10" s="289"/>
      <c r="GS10" s="289"/>
      <c r="GT10" s="289"/>
      <c r="GU10" s="289"/>
      <c r="GV10" s="289"/>
      <c r="GW10" s="289"/>
      <c r="GX10" s="289"/>
      <c r="GY10" s="289"/>
      <c r="GZ10" s="289"/>
      <c r="HA10" s="289"/>
      <c r="HB10" s="289"/>
      <c r="HC10" s="289"/>
      <c r="HD10" s="289"/>
      <c r="HE10" s="289"/>
      <c r="HF10" s="289"/>
      <c r="HG10" s="289"/>
      <c r="HH10" s="289"/>
      <c r="HI10" s="289"/>
      <c r="HJ10" s="289"/>
      <c r="HK10" s="289"/>
      <c r="HL10" s="289"/>
      <c r="HM10" s="289"/>
      <c r="HN10" s="289"/>
      <c r="HO10" s="289"/>
      <c r="HP10" s="289"/>
      <c r="HQ10" s="289"/>
      <c r="HR10" s="289"/>
      <c r="HS10" s="289"/>
      <c r="HT10" s="289"/>
      <c r="HU10" s="289"/>
      <c r="HV10" s="289"/>
      <c r="HW10" s="289"/>
      <c r="HX10" s="289"/>
      <c r="HY10" s="289"/>
      <c r="HZ10" s="289"/>
      <c r="IA10" s="289"/>
      <c r="IB10" s="289"/>
      <c r="IC10" s="289"/>
      <c r="ID10" s="289"/>
      <c r="IE10" s="289"/>
      <c r="IF10" s="289"/>
      <c r="IG10" s="289"/>
      <c r="IH10" s="289"/>
      <c r="II10" s="289"/>
      <c r="IJ10" s="289"/>
      <c r="IK10" s="289"/>
      <c r="IL10" s="289"/>
      <c r="IM10" s="289"/>
      <c r="IN10" s="289"/>
      <c r="IO10" s="289"/>
      <c r="IP10" s="289"/>
      <c r="IQ10" s="289"/>
      <c r="IR10" s="289"/>
      <c r="IS10" s="289"/>
      <c r="IT10" s="289"/>
      <c r="IU10" s="289"/>
    </row>
    <row r="11" spans="1:255" s="290" customFormat="1" ht="39" customHeight="1">
      <c r="A11" s="255"/>
      <c r="B11" s="256" t="n">
        <v>4</v>
      </c>
      <c r="C11" s="257" t="str">
        <f>UPPER(IF($A11="","",VLOOKUP($A11,'[1]m round robin žrebna lista'!$A$7:$R$128,2)))</f>
        <v/>
      </c>
      <c r="D11" s="258" t="s">
        <v>143</v>
      </c>
      <c r="E11" s="258" t="s">
        <v>144</v>
      </c>
      <c r="F11" s="312" t="s">
        <v>145</v>
      </c>
      <c r="G11" s="300" t="s">
        <v>92</v>
      </c>
      <c r="H11" s="300" t="s">
        <v>92</v>
      </c>
      <c r="I11" s="300" t="s">
        <v>104</v>
      </c>
      <c r="J11" s="260"/>
      <c r="K11" s="300" t="s">
        <v>105</v>
      </c>
      <c r="L11" s="264" t="s">
        <v>95</v>
      </c>
      <c r="M11" s="37" t="str">
        <f>IF($A11="","",VLOOKUP($A11,'[1]m round robin žrebna lista'!$A$7:$R$128,14))</f>
        <v/>
      </c>
      <c r="N11" s="285"/>
      <c r="O11" s="286" t="str">
        <f>UPPER(IF($A11="","",VLOOKUP($A11,'[1]m round robin žrebna lista'!$A$7:$R$128,2)))</f>
        <v/>
      </c>
      <c r="P11" s="286" t="str">
        <f>UPPER(IF($A11="","",VLOOKUP($A11,'[1]m round robin žrebna lista'!$A$7:$R$128,3)))</f>
        <v/>
      </c>
      <c r="Q11" s="286" t="str">
        <f>PROPER(IF($A11="","",VLOOKUP($A11,'[1]m round robin žrebna lista'!$A$7:$R$128,4)))</f>
        <v/>
      </c>
      <c r="R11" s="286" t="str">
        <f>UPPER(IF($A11="","",VLOOKUP($A11,'[1]m round robin žrebna lista'!$A$7:$R$128,5)))</f>
        <v/>
      </c>
      <c r="S11" s="288"/>
      <c r="T11" s="288"/>
      <c r="U11" s="288"/>
      <c r="V11" s="287"/>
      <c r="W11" s="265"/>
      <c r="X11" s="286" t="str">
        <f>UPPER(IF($A11="","",VLOOKUP($A11,'[1]m round robin žrebna lista'!$A$7:$R$128,2)))</f>
        <v/>
      </c>
      <c r="Y11" s="286" t="str">
        <f>UPPER(IF($A11="","",VLOOKUP($A11,'[1]m round robin žrebna lista'!$A$7:$R$128,3)))</f>
        <v/>
      </c>
      <c r="Z11" s="286" t="str">
        <f>PROPER(IF($A11="","",VLOOKUP($A11,'[1]m round robin žrebna lista'!$A$7:$R$128,4)))</f>
        <v/>
      </c>
      <c r="AA11" s="286" t="str">
        <f>UPPER(IF($A11="","",VLOOKUP($A11,'[1]m round robin žrebna lista'!$A$7:$R$128,5)))</f>
        <v/>
      </c>
      <c r="AB11" s="288" t="str">
        <f>IF(S11="","",IF(S11="1bb","1bb",IF(S11="4bb","4bb",IF(S11=1,0,M8))))</f>
        <v/>
      </c>
      <c r="AC11" s="288" t="str">
        <f>IF(T11="","",IF(T11="2bb","2bb",IF(T11="4bb","4bb",IF(T11=2,0,M9))))</f>
        <v/>
      </c>
      <c r="AD11" s="288" t="str">
        <f>IF(U11="","",IF(U11="3bb","3bb",IF(U11="4bb","4bb",IF(U11=3,0,M10))))</f>
        <v/>
      </c>
      <c r="AE11" s="287"/>
      <c r="AF11" s="288">
        <f>SUM(AB11:AE11)</f>
        <v>0</v>
      </c>
      <c r="AG11" s="289"/>
      <c r="AH11" s="289"/>
      <c r="AI11" s="289"/>
      <c r="AJ11" s="289"/>
      <c r="AK11" s="289"/>
      <c r="AL11" s="289"/>
      <c r="AM11" s="289"/>
      <c r="AN11" s="289"/>
      <c r="AO11" s="289"/>
      <c r="AP11" s="289"/>
      <c r="AQ11" s="289"/>
      <c r="AR11" s="289"/>
      <c r="AS11" s="289"/>
      <c r="AT11" s="289"/>
      <c r="AU11" s="289"/>
      <c r="AV11" s="289"/>
      <c r="AW11" s="289"/>
      <c r="AX11" s="289"/>
      <c r="AY11" s="289"/>
      <c r="AZ11" s="289"/>
      <c r="BA11" s="289"/>
      <c r="BB11" s="289"/>
      <c r="BC11" s="289"/>
      <c r="BD11" s="289"/>
      <c r="BE11" s="289"/>
      <c r="BF11" s="289"/>
      <c r="BG11" s="289"/>
      <c r="BH11" s="289"/>
      <c r="BI11" s="289"/>
      <c r="BJ11" s="289"/>
      <c r="BK11" s="289"/>
      <c r="BL11" s="289"/>
      <c r="BM11" s="289"/>
      <c r="BN11" s="289"/>
      <c r="BO11" s="289"/>
      <c r="BP11" s="289"/>
      <c r="BQ11" s="289"/>
      <c r="BR11" s="289"/>
      <c r="BS11" s="289"/>
      <c r="BT11" s="289"/>
      <c r="BU11" s="289"/>
      <c r="BV11" s="289"/>
      <c r="BW11" s="289"/>
      <c r="BX11" s="289"/>
      <c r="BY11" s="289"/>
      <c r="BZ11" s="289"/>
      <c r="CA11" s="289"/>
      <c r="CB11" s="289"/>
      <c r="CC11" s="289"/>
      <c r="CD11" s="289"/>
      <c r="CE11" s="289"/>
      <c r="CF11" s="289"/>
      <c r="CG11" s="289"/>
      <c r="CH11" s="289"/>
      <c r="CI11" s="289"/>
      <c r="CJ11" s="289"/>
      <c r="CK11" s="289"/>
      <c r="CL11" s="289"/>
      <c r="CM11" s="289"/>
      <c r="CN11" s="289"/>
      <c r="CO11" s="289"/>
      <c r="CP11" s="289"/>
      <c r="CQ11" s="289"/>
      <c r="CR11" s="289"/>
      <c r="CS11" s="289"/>
      <c r="CT11" s="289"/>
      <c r="CU11" s="289"/>
      <c r="CV11" s="289"/>
      <c r="CW11" s="289"/>
      <c r="CX11" s="289"/>
      <c r="CY11" s="289"/>
      <c r="CZ11" s="289"/>
      <c r="DA11" s="289"/>
      <c r="DB11" s="289"/>
      <c r="DC11" s="289"/>
      <c r="DD11" s="289"/>
      <c r="DE11" s="289"/>
      <c r="DF11" s="289"/>
      <c r="DG11" s="289"/>
      <c r="DH11" s="289"/>
      <c r="DI11" s="289"/>
      <c r="DJ11" s="289"/>
      <c r="DK11" s="289"/>
      <c r="DL11" s="289"/>
      <c r="DM11" s="289"/>
      <c r="DN11" s="289"/>
      <c r="DO11" s="289"/>
      <c r="DP11" s="289"/>
      <c r="DQ11" s="289"/>
      <c r="DR11" s="289"/>
      <c r="DS11" s="289"/>
      <c r="DT11" s="289"/>
      <c r="DU11" s="289"/>
      <c r="DV11" s="289"/>
      <c r="DW11" s="289"/>
      <c r="DX11" s="289"/>
      <c r="DY11" s="289"/>
      <c r="DZ11" s="289"/>
      <c r="EA11" s="289"/>
      <c r="EB11" s="289"/>
      <c r="EC11" s="289"/>
      <c r="ED11" s="289"/>
      <c r="EE11" s="289"/>
      <c r="EF11" s="289"/>
      <c r="EG11" s="289"/>
      <c r="EH11" s="289"/>
      <c r="EI11" s="289"/>
      <c r="EJ11" s="289"/>
      <c r="EK11" s="289"/>
      <c r="EL11" s="289"/>
      <c r="EM11" s="289"/>
      <c r="EN11" s="289"/>
      <c r="EO11" s="289"/>
      <c r="EP11" s="289"/>
      <c r="EQ11" s="289"/>
      <c r="ER11" s="289"/>
      <c r="ES11" s="289"/>
      <c r="ET11" s="289"/>
      <c r="EU11" s="289"/>
      <c r="EV11" s="289"/>
      <c r="EW11" s="289"/>
      <c r="EX11" s="289"/>
      <c r="EY11" s="289"/>
      <c r="EZ11" s="289"/>
      <c r="FA11" s="289"/>
      <c r="FB11" s="289"/>
      <c r="FC11" s="289"/>
      <c r="FD11" s="289"/>
      <c r="FE11" s="289"/>
      <c r="FF11" s="289"/>
      <c r="FG11" s="289"/>
      <c r="FH11" s="289"/>
      <c r="FI11" s="289"/>
      <c r="FJ11" s="289"/>
      <c r="FK11" s="289"/>
      <c r="FL11" s="289"/>
      <c r="FM11" s="289"/>
      <c r="FN11" s="289"/>
      <c r="FO11" s="289"/>
      <c r="FP11" s="289"/>
      <c r="FQ11" s="289"/>
      <c r="FR11" s="289"/>
      <c r="FS11" s="289"/>
      <c r="FT11" s="289"/>
      <c r="FU11" s="289"/>
      <c r="FV11" s="289"/>
      <c r="FW11" s="289"/>
      <c r="FX11" s="289"/>
      <c r="FY11" s="289"/>
      <c r="FZ11" s="289"/>
      <c r="GA11" s="289"/>
      <c r="GB11" s="289"/>
      <c r="GC11" s="289"/>
      <c r="GD11" s="289"/>
      <c r="GE11" s="289"/>
      <c r="GF11" s="289"/>
      <c r="GG11" s="289"/>
      <c r="GH11" s="289"/>
      <c r="GI11" s="289"/>
      <c r="GJ11" s="289"/>
      <c r="GK11" s="289"/>
      <c r="GL11" s="289"/>
      <c r="GM11" s="289"/>
      <c r="GN11" s="289"/>
      <c r="GO11" s="289"/>
      <c r="GP11" s="289"/>
      <c r="GQ11" s="289"/>
      <c r="GR11" s="289"/>
      <c r="GS11" s="289"/>
      <c r="GT11" s="289"/>
      <c r="GU11" s="289"/>
      <c r="GV11" s="289"/>
      <c r="GW11" s="289"/>
      <c r="GX11" s="289"/>
      <c r="GY11" s="289"/>
      <c r="GZ11" s="289"/>
      <c r="HA11" s="289"/>
      <c r="HB11" s="289"/>
      <c r="HC11" s="289"/>
      <c r="HD11" s="289"/>
      <c r="HE11" s="289"/>
      <c r="HF11" s="289"/>
      <c r="HG11" s="289"/>
      <c r="HH11" s="289"/>
      <c r="HI11" s="289"/>
      <c r="HJ11" s="289"/>
      <c r="HK11" s="289"/>
      <c r="HL11" s="289"/>
      <c r="HM11" s="289"/>
      <c r="HN11" s="289"/>
      <c r="HO11" s="289"/>
      <c r="HP11" s="289"/>
      <c r="HQ11" s="289"/>
      <c r="HR11" s="289"/>
      <c r="HS11" s="289"/>
      <c r="HT11" s="289"/>
      <c r="HU11" s="289"/>
      <c r="HV11" s="289"/>
      <c r="HW11" s="289"/>
      <c r="HX11" s="289"/>
      <c r="HY11" s="289"/>
      <c r="HZ11" s="289"/>
      <c r="IA11" s="289"/>
      <c r="IB11" s="289"/>
      <c r="IC11" s="289"/>
      <c r="ID11" s="289"/>
      <c r="IE11" s="289"/>
      <c r="IF11" s="289"/>
      <c r="IG11" s="289"/>
      <c r="IH11" s="289"/>
      <c r="II11" s="289"/>
      <c r="IJ11" s="289"/>
      <c r="IK11" s="289"/>
      <c r="IL11" s="289"/>
      <c r="IM11" s="289"/>
      <c r="IN11" s="289"/>
      <c r="IO11" s="289"/>
      <c r="IP11" s="289"/>
      <c r="IQ11" s="289"/>
      <c r="IR11" s="289"/>
      <c r="IS11" s="289"/>
      <c r="IT11" s="289"/>
      <c r="IU11" s="289"/>
    </row>
    <row r="12" spans="1:255" s="290" customFormat="1" ht="39" customHeight="1">
      <c r="A12" s="255"/>
      <c r="B12" s="256"/>
      <c r="C12" s="257"/>
      <c r="D12" s="258"/>
      <c r="E12" s="258"/>
      <c r="F12" s="259"/>
      <c r="G12" s="300"/>
      <c r="H12" s="300"/>
      <c r="I12" s="300"/>
      <c r="J12" s="260"/>
      <c r="K12" s="261"/>
      <c r="L12" s="264"/>
      <c r="M12" s="37"/>
      <c r="N12" s="285"/>
      <c r="O12" s="286"/>
      <c r="P12" s="286"/>
      <c r="Q12" s="286"/>
      <c r="R12" s="286"/>
      <c r="S12" s="288"/>
      <c r="T12" s="288"/>
      <c r="U12" s="288"/>
      <c r="V12" s="287"/>
      <c r="W12" s="265"/>
      <c r="X12" s="286"/>
      <c r="Y12" s="286"/>
      <c r="Z12" s="286"/>
      <c r="AA12" s="286"/>
      <c r="AB12" s="288"/>
      <c r="AC12" s="288"/>
      <c r="AD12" s="288"/>
      <c r="AE12" s="287"/>
      <c r="AF12" s="288"/>
      <c r="AG12" s="289"/>
      <c r="AH12" s="289"/>
      <c r="AI12" s="289"/>
      <c r="AJ12" s="289"/>
      <c r="AK12" s="289"/>
      <c r="AL12" s="289"/>
      <c r="AM12" s="289"/>
      <c r="AN12" s="289"/>
      <c r="AO12" s="289"/>
      <c r="AP12" s="289"/>
      <c r="AQ12" s="289"/>
      <c r="AR12" s="289"/>
      <c r="AS12" s="289"/>
      <c r="AT12" s="289"/>
      <c r="AU12" s="289"/>
      <c r="AV12" s="289"/>
      <c r="AW12" s="289"/>
      <c r="AX12" s="289"/>
      <c r="AY12" s="289"/>
      <c r="AZ12" s="289"/>
      <c r="BA12" s="289"/>
      <c r="BB12" s="289"/>
      <c r="BC12" s="289"/>
      <c r="BD12" s="289"/>
      <c r="BE12" s="289"/>
      <c r="BF12" s="289"/>
      <c r="BG12" s="289"/>
      <c r="BH12" s="289"/>
      <c r="BI12" s="289"/>
      <c r="BJ12" s="289"/>
      <c r="BK12" s="289"/>
      <c r="BL12" s="289"/>
      <c r="BM12" s="289"/>
      <c r="BN12" s="289"/>
      <c r="BO12" s="289"/>
      <c r="BP12" s="289"/>
      <c r="BQ12" s="289"/>
      <c r="BR12" s="289"/>
      <c r="BS12" s="289"/>
      <c r="BT12" s="289"/>
      <c r="BU12" s="289"/>
      <c r="BV12" s="289"/>
      <c r="BW12" s="289"/>
      <c r="BX12" s="289"/>
      <c r="BY12" s="289"/>
      <c r="BZ12" s="289"/>
      <c r="CA12" s="289"/>
      <c r="CB12" s="289"/>
      <c r="CC12" s="289"/>
      <c r="CD12" s="289"/>
      <c r="CE12" s="289"/>
      <c r="CF12" s="289"/>
      <c r="CG12" s="289"/>
      <c r="CH12" s="289"/>
      <c r="CI12" s="289"/>
      <c r="CJ12" s="289"/>
      <c r="CK12" s="289"/>
      <c r="CL12" s="289"/>
      <c r="CM12" s="289"/>
      <c r="CN12" s="289"/>
      <c r="CO12" s="289"/>
      <c r="CP12" s="289"/>
      <c r="CQ12" s="289"/>
      <c r="CR12" s="289"/>
      <c r="CS12" s="289"/>
      <c r="CT12" s="289"/>
      <c r="CU12" s="289"/>
      <c r="CV12" s="289"/>
      <c r="CW12" s="289"/>
      <c r="CX12" s="289"/>
      <c r="CY12" s="289"/>
      <c r="CZ12" s="289"/>
      <c r="DA12" s="289"/>
      <c r="DB12" s="289"/>
      <c r="DC12" s="289"/>
      <c r="DD12" s="289"/>
      <c r="DE12" s="289"/>
      <c r="DF12" s="289"/>
      <c r="DG12" s="289"/>
      <c r="DH12" s="289"/>
      <c r="DI12" s="289"/>
      <c r="DJ12" s="289"/>
      <c r="DK12" s="289"/>
      <c r="DL12" s="289"/>
      <c r="DM12" s="289"/>
      <c r="DN12" s="289"/>
      <c r="DO12" s="289"/>
      <c r="DP12" s="289"/>
      <c r="DQ12" s="289"/>
      <c r="DR12" s="289"/>
      <c r="DS12" s="289"/>
      <c r="DT12" s="289"/>
      <c r="DU12" s="289"/>
      <c r="DV12" s="289"/>
      <c r="DW12" s="289"/>
      <c r="DX12" s="289"/>
      <c r="DY12" s="289"/>
      <c r="DZ12" s="289"/>
      <c r="EA12" s="289"/>
      <c r="EB12" s="289"/>
      <c r="EC12" s="289"/>
      <c r="ED12" s="289"/>
      <c r="EE12" s="289"/>
      <c r="EF12" s="289"/>
      <c r="EG12" s="289"/>
      <c r="EH12" s="289"/>
      <c r="EI12" s="289"/>
      <c r="EJ12" s="289"/>
      <c r="EK12" s="289"/>
      <c r="EL12" s="289"/>
      <c r="EM12" s="289"/>
      <c r="EN12" s="289"/>
      <c r="EO12" s="289"/>
      <c r="EP12" s="289"/>
      <c r="EQ12" s="289"/>
      <c r="ER12" s="289"/>
      <c r="ES12" s="289"/>
      <c r="ET12" s="289"/>
      <c r="EU12" s="289"/>
      <c r="EV12" s="289"/>
      <c r="EW12" s="289"/>
      <c r="EX12" s="289"/>
      <c r="EY12" s="289"/>
      <c r="EZ12" s="289"/>
      <c r="FA12" s="289"/>
      <c r="FB12" s="289"/>
      <c r="FC12" s="289"/>
      <c r="FD12" s="289"/>
      <c r="FE12" s="289"/>
      <c r="FF12" s="289"/>
      <c r="FG12" s="289"/>
      <c r="FH12" s="289"/>
      <c r="FI12" s="289"/>
      <c r="FJ12" s="289"/>
      <c r="FK12" s="289"/>
      <c r="FL12" s="289"/>
      <c r="FM12" s="289"/>
      <c r="FN12" s="289"/>
      <c r="FO12" s="289"/>
      <c r="FP12" s="289"/>
      <c r="FQ12" s="289"/>
      <c r="FR12" s="289"/>
      <c r="FS12" s="289"/>
      <c r="FT12" s="289"/>
      <c r="FU12" s="289"/>
      <c r="FV12" s="289"/>
      <c r="FW12" s="289"/>
      <c r="FX12" s="289"/>
      <c r="FY12" s="289"/>
      <c r="FZ12" s="289"/>
      <c r="GA12" s="289"/>
      <c r="GB12" s="289"/>
      <c r="GC12" s="289"/>
      <c r="GD12" s="289"/>
      <c r="GE12" s="289"/>
      <c r="GF12" s="289"/>
      <c r="GG12" s="289"/>
      <c r="GH12" s="289"/>
      <c r="GI12" s="289"/>
      <c r="GJ12" s="289"/>
      <c r="GK12" s="289"/>
      <c r="GL12" s="289"/>
      <c r="GM12" s="289"/>
      <c r="GN12" s="289"/>
      <c r="GO12" s="289"/>
      <c r="GP12" s="289"/>
      <c r="GQ12" s="289"/>
      <c r="GR12" s="289"/>
      <c r="GS12" s="289"/>
      <c r="GT12" s="289"/>
      <c r="GU12" s="289"/>
      <c r="GV12" s="289"/>
      <c r="GW12" s="289"/>
      <c r="GX12" s="289"/>
      <c r="GY12" s="289"/>
      <c r="GZ12" s="289"/>
      <c r="HA12" s="289"/>
      <c r="HB12" s="289"/>
      <c r="HC12" s="289"/>
      <c r="HD12" s="289"/>
      <c r="HE12" s="289"/>
      <c r="HF12" s="289"/>
      <c r="HG12" s="289"/>
      <c r="HH12" s="289"/>
      <c r="HI12" s="289"/>
      <c r="HJ12" s="289"/>
      <c r="HK12" s="289"/>
      <c r="HL12" s="289"/>
      <c r="HM12" s="289"/>
      <c r="HN12" s="289"/>
      <c r="HO12" s="289"/>
      <c r="HP12" s="289"/>
      <c r="HQ12" s="289"/>
      <c r="HR12" s="289"/>
      <c r="HS12" s="289"/>
      <c r="HT12" s="289"/>
      <c r="HU12" s="289"/>
      <c r="HV12" s="289"/>
      <c r="HW12" s="289"/>
      <c r="HX12" s="289"/>
      <c r="HY12" s="289"/>
      <c r="HZ12" s="289"/>
      <c r="IA12" s="289"/>
      <c r="IB12" s="289"/>
      <c r="IC12" s="289"/>
      <c r="ID12" s="289"/>
      <c r="IE12" s="289"/>
      <c r="IF12" s="289"/>
      <c r="IG12" s="289"/>
      <c r="IH12" s="289"/>
      <c r="II12" s="289"/>
      <c r="IJ12" s="289"/>
      <c r="IK12" s="289"/>
      <c r="IL12" s="289"/>
      <c r="IM12" s="289"/>
      <c r="IN12" s="289"/>
      <c r="IO12" s="289"/>
      <c r="IP12" s="289"/>
      <c r="IQ12" s="289"/>
      <c r="IR12" s="289"/>
      <c r="IS12" s="289"/>
      <c r="IT12" s="289"/>
      <c r="IU12" s="289"/>
    </row>
    <row r="13" spans="1:1" s="233" customFormat="1" ht="45.95" customHeight="1"/>
    <row r="14" spans="5:8" s="233" customFormat="1" ht="28.45" customHeight="1">
      <c r="E14" s="231"/>
      <c r="F14"/>
      <c r="G14"/>
      <c r="H14"/>
    </row>
    <row r="15" spans="4:8" s="233" customFormat="1">
      <c r="D15" s="281"/>
      <c r="E15" s="231"/>
      <c r="F15"/>
      <c r="G15"/>
      <c r="H15"/>
    </row>
    <row r="16" spans="1:255" s="1" customFormat="1">
      <c r="A16" s="233"/>
      <c r="B16" s="233"/>
      <c r="C16" s="232" t="s">
        <v>107</v>
      </c>
      <c r="D16" s="232"/>
      <c r="E16" s="233"/>
      <c r="F16" s="35"/>
      <c r="G16" s="233"/>
      <c r="H16" s="233"/>
      <c r="I16" s="233"/>
      <c r="J16" s="233"/>
      <c r="K16" s="234" t="s">
        <v>81</v>
      </c>
      <c r="L16" s="234" t="s">
        <v>82</v>
      </c>
      <c r="M16" s="56"/>
      <c r="N16" s="11"/>
      <c r="O16" s="12"/>
      <c r="P16" s="12"/>
      <c r="Q16" s="12"/>
      <c r="R16" s="12"/>
      <c r="S16" s="12"/>
      <c r="T16" s="12"/>
      <c r="U16" s="12"/>
      <c r="V16" s="12"/>
      <c r="W16" s="12"/>
      <c r="X16" s="12"/>
      <c r="Y16" s="12"/>
      <c r="Z16" s="12"/>
      <c r="AA16" s="12"/>
      <c r="AB16" s="12"/>
      <c r="AC16" s="12"/>
      <c r="AD16" s="12"/>
      <c r="AE16" s="12"/>
      <c r="AF16" s="12"/>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c r="CW16" s="11"/>
      <c r="CX16" s="11"/>
      <c r="CY16" s="11"/>
      <c r="CZ16" s="11"/>
      <c r="DA16" s="11"/>
      <c r="DB16" s="11"/>
      <c r="DC16" s="11"/>
      <c r="DD16" s="11"/>
      <c r="DE16" s="11"/>
      <c r="DF16" s="11"/>
      <c r="DG16" s="11"/>
      <c r="DH16" s="11"/>
      <c r="DI16" s="11"/>
      <c r="DJ16" s="11"/>
      <c r="DK16" s="11"/>
      <c r="DL16" s="11"/>
      <c r="DM16" s="11"/>
      <c r="DN16" s="11"/>
      <c r="DO16" s="11"/>
      <c r="DP16" s="11"/>
      <c r="DQ16" s="11"/>
      <c r="DR16" s="11"/>
      <c r="DS16" s="11"/>
      <c r="DT16" s="11"/>
      <c r="DU16" s="11"/>
      <c r="DV16" s="11"/>
      <c r="DW16" s="11"/>
      <c r="DX16" s="11"/>
      <c r="DY16" s="11"/>
      <c r="DZ16" s="11"/>
      <c r="EA16" s="11"/>
      <c r="EB16" s="11"/>
      <c r="EC16" s="11"/>
      <c r="ED16" s="11"/>
      <c r="EE16" s="11"/>
      <c r="EF16" s="11"/>
      <c r="EG16" s="11"/>
      <c r="EH16" s="11"/>
      <c r="EI16" s="11"/>
      <c r="EJ16" s="11"/>
      <c r="EK16" s="11"/>
      <c r="EL16" s="11"/>
      <c r="EM16" s="11"/>
      <c r="EN16" s="11"/>
      <c r="EO16" s="11"/>
      <c r="EP16" s="11"/>
      <c r="EQ16" s="11"/>
      <c r="ER16" s="11"/>
      <c r="ES16" s="11"/>
      <c r="ET16" s="11"/>
      <c r="EU16" s="11"/>
      <c r="EV16" s="11"/>
      <c r="EW16" s="11"/>
      <c r="EX16" s="11"/>
      <c r="EY16" s="11"/>
      <c r="EZ16" s="11"/>
      <c r="FA16" s="11"/>
      <c r="FB16" s="11"/>
      <c r="FC16" s="11"/>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IO16" s="11"/>
      <c r="IP16" s="11"/>
      <c r="IQ16" s="11"/>
      <c r="IR16" s="11"/>
      <c r="IS16" s="11"/>
      <c r="IT16" s="11"/>
      <c r="IU16" s="11"/>
    </row>
    <row r="17" spans="1:255" s="284" customFormat="1" ht="40.50" customHeight="1">
      <c r="A17" s="233"/>
      <c r="B17" s="233"/>
      <c r="C17" s="233" t="s">
        <v>84</v>
      </c>
      <c r="D17" s="233" t="s">
        <v>85</v>
      </c>
      <c r="E17" s="231" t="s">
        <v>86</v>
      </c>
      <c r="F17" s="233" t="s">
        <v>87</v>
      </c>
      <c r="G17" s="233"/>
      <c r="H17" s="233"/>
      <c r="I17" s="233"/>
      <c r="J17" s="233"/>
      <c r="K17" s="234"/>
      <c r="L17" s="234"/>
      <c r="M17" s="56"/>
      <c r="N17" s="282"/>
      <c r="O17" s="35" t="s">
        <v>84</v>
      </c>
      <c r="P17" s="35" t="s">
        <v>85</v>
      </c>
      <c r="Q17" s="35" t="s">
        <v>86</v>
      </c>
      <c r="R17" s="35" t="s">
        <v>87</v>
      </c>
      <c r="S17" s="35"/>
      <c r="T17" s="283"/>
      <c r="U17" s="283"/>
      <c r="V17" s="283"/>
      <c r="W17" s="283"/>
      <c r="X17" s="35" t="s">
        <v>84</v>
      </c>
      <c r="Y17" s="35" t="s">
        <v>85</v>
      </c>
      <c r="Z17" s="35" t="s">
        <v>86</v>
      </c>
      <c r="AA17" s="35" t="s">
        <v>87</v>
      </c>
      <c r="AB17" s="35"/>
      <c r="AC17" s="35"/>
      <c r="AD17" s="35"/>
      <c r="AE17" s="35"/>
      <c r="AF17" s="35" t="s">
        <v>88</v>
      </c>
      <c r="AG17" s="282"/>
      <c r="AH17" s="282"/>
      <c r="AI17" s="282"/>
      <c r="AJ17" s="282"/>
      <c r="AK17" s="282"/>
      <c r="AL17" s="282"/>
      <c r="AM17" s="282"/>
      <c r="AN17" s="282"/>
      <c r="AO17" s="282"/>
      <c r="AP17" s="282"/>
      <c r="AQ17" s="282"/>
      <c r="AR17" s="282"/>
      <c r="AS17" s="282"/>
      <c r="AT17" s="282"/>
      <c r="AU17" s="282"/>
      <c r="AV17" s="282"/>
      <c r="AW17" s="282"/>
      <c r="AX17" s="282"/>
      <c r="AY17" s="282"/>
      <c r="AZ17" s="282"/>
      <c r="BA17" s="282"/>
      <c r="BB17" s="282"/>
      <c r="BC17" s="282"/>
      <c r="BD17" s="282"/>
      <c r="BE17" s="282"/>
      <c r="BF17" s="282"/>
      <c r="BG17" s="282"/>
      <c r="BH17" s="282"/>
      <c r="BI17" s="282"/>
      <c r="BJ17" s="282"/>
      <c r="BK17" s="282"/>
      <c r="BL17" s="282"/>
      <c r="BM17" s="282"/>
      <c r="BN17" s="282"/>
      <c r="BO17" s="282"/>
      <c r="BP17" s="282"/>
      <c r="BQ17" s="282"/>
      <c r="BR17" s="282"/>
      <c r="BS17" s="282"/>
      <c r="BT17" s="282"/>
      <c r="BU17" s="282"/>
      <c r="BV17" s="282"/>
      <c r="BW17" s="282"/>
      <c r="BX17" s="282"/>
      <c r="BY17" s="282"/>
      <c r="BZ17" s="282"/>
      <c r="CA17" s="282"/>
      <c r="CB17" s="282"/>
      <c r="CC17" s="282"/>
      <c r="CD17" s="282"/>
      <c r="CE17" s="282"/>
      <c r="CF17" s="282"/>
      <c r="CG17" s="282"/>
      <c r="CH17" s="282"/>
      <c r="CI17" s="282"/>
      <c r="CJ17" s="282"/>
      <c r="CK17" s="282"/>
      <c r="CL17" s="282"/>
      <c r="CM17" s="282"/>
      <c r="CN17" s="282"/>
      <c r="CO17" s="282"/>
      <c r="CP17" s="282"/>
      <c r="CQ17" s="282"/>
      <c r="CR17" s="282"/>
      <c r="CS17" s="282"/>
      <c r="CT17" s="282"/>
      <c r="CU17" s="282"/>
      <c r="CV17" s="282"/>
      <c r="CW17" s="282"/>
      <c r="CX17" s="282"/>
      <c r="CY17" s="282"/>
      <c r="CZ17" s="282"/>
      <c r="DA17" s="282"/>
      <c r="DB17" s="282"/>
      <c r="DC17" s="282"/>
      <c r="DD17" s="282"/>
      <c r="DE17" s="282"/>
      <c r="DF17" s="282"/>
      <c r="DG17" s="282"/>
      <c r="DH17" s="282"/>
      <c r="DI17" s="282"/>
      <c r="DJ17" s="282"/>
      <c r="DK17" s="282"/>
      <c r="DL17" s="282"/>
      <c r="DM17" s="282"/>
      <c r="DN17" s="282"/>
      <c r="DO17" s="282"/>
      <c r="DP17" s="282"/>
      <c r="DQ17" s="282"/>
      <c r="DR17" s="282"/>
      <c r="DS17" s="282"/>
      <c r="DT17" s="282"/>
      <c r="DU17" s="282"/>
      <c r="DV17" s="282"/>
      <c r="DW17" s="282"/>
      <c r="DX17" s="282"/>
      <c r="DY17" s="282"/>
      <c r="DZ17" s="282"/>
      <c r="EA17" s="282"/>
      <c r="EB17" s="282"/>
      <c r="EC17" s="282"/>
      <c r="ED17" s="282"/>
      <c r="EE17" s="282"/>
      <c r="EF17" s="282"/>
      <c r="EG17" s="282"/>
      <c r="EH17" s="282"/>
      <c r="EI17" s="282"/>
      <c r="EJ17" s="282"/>
      <c r="EK17" s="282"/>
      <c r="EL17" s="282"/>
      <c r="EM17" s="282"/>
      <c r="EN17" s="282"/>
      <c r="EO17" s="282"/>
      <c r="EP17" s="282"/>
      <c r="EQ17" s="282"/>
      <c r="ER17" s="282"/>
      <c r="ES17" s="282"/>
      <c r="ET17" s="282"/>
      <c r="EU17" s="282"/>
      <c r="EV17" s="282"/>
      <c r="EW17" s="282"/>
      <c r="EX17" s="282"/>
      <c r="EY17" s="282"/>
      <c r="EZ17" s="282"/>
      <c r="FA17" s="282"/>
      <c r="FB17" s="282"/>
      <c r="FC17" s="282"/>
      <c r="FD17" s="282"/>
      <c r="FE17" s="282"/>
      <c r="FF17" s="282"/>
      <c r="FG17" s="282"/>
      <c r="FH17" s="282"/>
      <c r="FI17" s="282"/>
      <c r="FJ17" s="282"/>
      <c r="FK17" s="282"/>
      <c r="FL17" s="282"/>
      <c r="FM17" s="282"/>
      <c r="FN17" s="282"/>
      <c r="FO17" s="282"/>
      <c r="FP17" s="282"/>
      <c r="FQ17" s="282"/>
      <c r="FR17" s="282"/>
      <c r="FS17" s="282"/>
      <c r="FT17" s="282"/>
      <c r="FU17" s="282"/>
      <c r="FV17" s="282"/>
      <c r="FW17" s="282"/>
      <c r="FX17" s="282"/>
      <c r="FY17" s="282"/>
      <c r="FZ17" s="282"/>
      <c r="GA17" s="282"/>
      <c r="GB17" s="282"/>
      <c r="GC17" s="282"/>
      <c r="GD17" s="282"/>
      <c r="GE17" s="282"/>
      <c r="GF17" s="282"/>
      <c r="GG17" s="282"/>
      <c r="GH17" s="282"/>
      <c r="GI17" s="282"/>
      <c r="GJ17" s="282"/>
      <c r="GK17" s="282"/>
      <c r="GL17" s="282"/>
      <c r="GM17" s="282"/>
      <c r="GN17" s="282"/>
      <c r="GO17" s="282"/>
      <c r="GP17" s="282"/>
      <c r="GQ17" s="282"/>
      <c r="GR17" s="282"/>
      <c r="GS17" s="282"/>
      <c r="GT17" s="282"/>
      <c r="GU17" s="282"/>
      <c r="GV17" s="282"/>
      <c r="GW17" s="282"/>
      <c r="GX17" s="282"/>
      <c r="GY17" s="282"/>
      <c r="GZ17" s="282"/>
      <c r="HA17" s="282"/>
      <c r="HB17" s="282"/>
      <c r="HC17" s="282"/>
      <c r="HD17" s="282"/>
      <c r="HE17" s="282"/>
      <c r="HF17" s="282"/>
      <c r="HG17" s="282"/>
      <c r="HH17" s="282"/>
      <c r="HI17" s="282"/>
      <c r="HJ17" s="282"/>
      <c r="HK17" s="282"/>
      <c r="HL17" s="282"/>
      <c r="HM17" s="282"/>
      <c r="HN17" s="282"/>
      <c r="HO17" s="282"/>
      <c r="HP17" s="282"/>
      <c r="HQ17" s="282"/>
      <c r="HR17" s="282"/>
      <c r="HS17" s="282"/>
      <c r="HT17" s="282"/>
      <c r="HU17" s="282"/>
      <c r="HV17" s="282"/>
      <c r="HW17" s="282"/>
      <c r="HX17" s="282"/>
      <c r="HY17" s="282"/>
      <c r="HZ17" s="282"/>
      <c r="IA17" s="282"/>
      <c r="IB17" s="282"/>
      <c r="IC17" s="282"/>
      <c r="ID17" s="282"/>
      <c r="IE17" s="282"/>
      <c r="IF17" s="282"/>
      <c r="IG17" s="282"/>
      <c r="IH17" s="282"/>
      <c r="II17" s="282"/>
      <c r="IJ17" s="282"/>
      <c r="IK17" s="282"/>
      <c r="IL17" s="282"/>
      <c r="IM17" s="282"/>
      <c r="IN17" s="282"/>
      <c r="IO17" s="282"/>
      <c r="IP17" s="282"/>
      <c r="IQ17" s="282"/>
      <c r="IR17" s="282"/>
      <c r="IS17" s="282"/>
      <c r="IT17" s="282"/>
      <c r="IU17" s="282"/>
    </row>
    <row r="18" spans="1:255" s="290" customFormat="1" ht="34.35" customHeight="1">
      <c r="A18" s="255"/>
      <c r="B18" s="256" t="n">
        <v>1</v>
      </c>
      <c r="C18" s="257" t="str">
        <f>UPPER(IF($A18="","",VLOOKUP($A18,'[1]m round robin žrebna lista'!$A$7:$R$128,2)))</f>
        <v/>
      </c>
      <c r="D18" s="258" t="s">
        <v>146</v>
      </c>
      <c r="E18" s="258" t="s">
        <v>147</v>
      </c>
      <c r="F18" s="312" t="s">
        <v>91</v>
      </c>
      <c r="G18" s="260"/>
      <c r="H18" s="263" t="s">
        <v>99</v>
      </c>
      <c r="I18" s="263" t="s">
        <v>99</v>
      </c>
      <c r="J18" s="263"/>
      <c r="K18" s="306" t="n">
        <v>2</v>
      </c>
      <c r="L18" s="264" t="s">
        <v>101</v>
      </c>
      <c r="M18" s="37" t="str">
        <f>IF($A18="","",VLOOKUP($A18,'[1]m round robin žrebna lista'!$A$7:$R$128,14))</f>
        <v/>
      </c>
      <c r="N18" s="285"/>
      <c r="O18" s="286" t="str">
        <f>UPPER(IF($A18="","",VLOOKUP($A18,'[1]m round robin žrebna lista'!$A$7:$R$128,2)))</f>
        <v/>
      </c>
      <c r="P18" s="286" t="str">
        <f>UPPER(IF($A18="","",VLOOKUP($A18,'[1]m round robin žrebna lista'!$A$7:$R$128,3)))</f>
        <v/>
      </c>
      <c r="Q18" s="286" t="str">
        <f>PROPER(IF($A18="","",VLOOKUP($A18,'[1]m round robin žrebna lista'!$A$7:$R$128,4)))</f>
        <v/>
      </c>
      <c r="R18" s="286" t="str">
        <f>UPPER(IF($A18="","",VLOOKUP($A18,'[1]m round robin žrebna lista'!$A$7:$R$128,5)))</f>
        <v/>
      </c>
      <c r="S18" s="287"/>
      <c r="T18" s="288"/>
      <c r="U18" s="288"/>
      <c r="V18" s="288"/>
      <c r="W18" s="285"/>
      <c r="X18" s="286" t="str">
        <f>UPPER(IF($A18="","",VLOOKUP($A18,'[1]m round robin žrebna lista'!$A$7:$R$128,2)))</f>
        <v/>
      </c>
      <c r="Y18" s="286" t="str">
        <f>UPPER(IF($A18="","",VLOOKUP($A18,'[1]m round robin žrebna lista'!$A$7:$R$128,3)))</f>
        <v/>
      </c>
      <c r="Z18" s="286" t="str">
        <f>PROPER(IF($A18="","",VLOOKUP($A18,'[1]m round robin žrebna lista'!$A$7:$R$128,4)))</f>
        <v/>
      </c>
      <c r="AA18" s="286" t="str">
        <f>UPPER(IF($A18="","",VLOOKUP($A18,'[1]m round robin žrebna lista'!$A$7:$R$128,5)))</f>
        <v/>
      </c>
      <c r="AB18" s="287"/>
      <c r="AC18" s="288" t="str">
        <f>IF(T18="","",IF(T18="1bb","1bb",IF(T18="2bb","2bb",IF(T18=1,$M19,0))))</f>
        <v/>
      </c>
      <c r="AD18" s="288" t="str">
        <f>IF(U18="","",IF(U18="1bb","1bb",IF(U18="3bb","3bb",IF(U18=1,$M20,0))))</f>
        <v/>
      </c>
      <c r="AE18" s="288" t="str">
        <f>IF(V18="","",IF(V18="1bb","1bb",IF(V18="4bb","4bb",IF(V18=1,$M21,0))))</f>
        <v/>
      </c>
      <c r="AF18" s="288">
        <f>SUM(AC18:AE18)</f>
        <v>0</v>
      </c>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c r="DM18" s="289"/>
      <c r="DN18" s="289"/>
      <c r="DO18" s="289"/>
      <c r="DP18" s="289"/>
      <c r="DQ18" s="289"/>
      <c r="DR18" s="289"/>
      <c r="DS18" s="289"/>
      <c r="DT18" s="289"/>
      <c r="DU18" s="289"/>
      <c r="DV18" s="289"/>
      <c r="DW18" s="289"/>
      <c r="DX18" s="289"/>
      <c r="DY18" s="289"/>
      <c r="DZ18" s="289"/>
      <c r="EA18" s="289"/>
      <c r="EB18" s="289"/>
      <c r="EC18" s="289"/>
      <c r="ED18" s="289"/>
      <c r="EE18" s="289"/>
      <c r="EF18" s="289"/>
      <c r="EG18" s="289"/>
      <c r="EH18" s="289"/>
      <c r="EI18" s="289"/>
      <c r="EJ18" s="289"/>
      <c r="EK18" s="289"/>
      <c r="EL18" s="289"/>
      <c r="EM18" s="289"/>
      <c r="EN18" s="289"/>
      <c r="EO18" s="289"/>
      <c r="EP18" s="289"/>
      <c r="EQ18" s="289"/>
      <c r="ER18" s="289"/>
      <c r="ES18" s="289"/>
      <c r="ET18" s="289"/>
      <c r="EU18" s="289"/>
      <c r="EV18" s="289"/>
      <c r="EW18" s="289"/>
      <c r="EX18" s="289"/>
      <c r="EY18" s="289"/>
      <c r="EZ18" s="289"/>
      <c r="FA18" s="289"/>
      <c r="FB18" s="289"/>
      <c r="FC18" s="289"/>
      <c r="FD18" s="289"/>
      <c r="FE18" s="289"/>
      <c r="FF18" s="289"/>
      <c r="FG18" s="289"/>
      <c r="FH18" s="289"/>
      <c r="FI18" s="289"/>
      <c r="FJ18" s="289"/>
      <c r="FK18" s="289"/>
      <c r="FL18" s="289"/>
      <c r="FM18" s="289"/>
      <c r="FN18" s="289"/>
      <c r="FO18" s="289"/>
      <c r="FP18" s="289"/>
      <c r="FQ18" s="289"/>
      <c r="FR18" s="289"/>
      <c r="FS18" s="289"/>
      <c r="FT18" s="289"/>
      <c r="FU18" s="289"/>
      <c r="FV18" s="289"/>
      <c r="FW18" s="289"/>
      <c r="FX18" s="289"/>
      <c r="FY18" s="289"/>
      <c r="FZ18" s="289"/>
      <c r="GA18" s="289"/>
      <c r="GB18" s="289"/>
      <c r="GC18" s="289"/>
      <c r="GD18" s="289"/>
      <c r="GE18" s="289"/>
      <c r="GF18" s="289"/>
      <c r="GG18" s="289"/>
      <c r="GH18" s="289"/>
      <c r="GI18" s="289"/>
      <c r="GJ18" s="289"/>
      <c r="GK18" s="289"/>
      <c r="GL18" s="289"/>
      <c r="GM18" s="289"/>
      <c r="GN18" s="289"/>
      <c r="GO18" s="289"/>
      <c r="GP18" s="289"/>
      <c r="GQ18" s="289"/>
      <c r="GR18" s="289"/>
      <c r="GS18" s="289"/>
      <c r="GT18" s="289"/>
      <c r="GU18" s="289"/>
      <c r="GV18" s="289"/>
      <c r="GW18" s="289"/>
      <c r="GX18" s="289"/>
      <c r="GY18" s="289"/>
      <c r="GZ18" s="289"/>
      <c r="HA18" s="289"/>
      <c r="HB18" s="289"/>
      <c r="HC18" s="289"/>
      <c r="HD18" s="289"/>
      <c r="HE18" s="289"/>
      <c r="HF18" s="289"/>
      <c r="HG18" s="289"/>
      <c r="HH18" s="289"/>
      <c r="HI18" s="289"/>
      <c r="HJ18" s="289"/>
      <c r="HK18" s="289"/>
      <c r="HL18" s="289"/>
      <c r="HM18" s="289"/>
      <c r="HN18" s="289"/>
      <c r="HO18" s="289"/>
      <c r="HP18" s="289"/>
      <c r="HQ18" s="289"/>
      <c r="HR18" s="289"/>
      <c r="HS18" s="289"/>
      <c r="HT18" s="289"/>
      <c r="HU18" s="289"/>
      <c r="HV18" s="289"/>
      <c r="HW18" s="289"/>
      <c r="HX18" s="289"/>
      <c r="HY18" s="289"/>
      <c r="HZ18" s="289"/>
      <c r="IA18" s="289"/>
      <c r="IB18" s="289"/>
      <c r="IC18" s="289"/>
      <c r="ID18" s="289"/>
      <c r="IE18" s="289"/>
      <c r="IF18" s="289"/>
      <c r="IG18" s="289"/>
      <c r="IH18" s="289"/>
      <c r="II18" s="289"/>
      <c r="IJ18" s="289"/>
      <c r="IK18" s="289"/>
      <c r="IL18" s="289"/>
      <c r="IM18" s="289"/>
      <c r="IN18" s="289"/>
      <c r="IO18" s="289"/>
      <c r="IP18" s="289"/>
      <c r="IQ18" s="289"/>
      <c r="IR18" s="289"/>
      <c r="IS18" s="289"/>
      <c r="IT18" s="289"/>
      <c r="IU18" s="289"/>
    </row>
    <row r="19" spans="1:255" s="290" customFormat="1" ht="34.35" customHeight="1">
      <c r="A19" s="255"/>
      <c r="B19" s="256" t="n">
        <v>2</v>
      </c>
      <c r="C19" s="257" t="str">
        <f>UPPER(IF($A19="","",VLOOKUP($A19,'[1]m round robin žrebna lista'!$A$7:$R$128,2)))</f>
        <v/>
      </c>
      <c r="D19" s="258" t="s">
        <v>96</v>
      </c>
      <c r="E19" s="258" t="s">
        <v>97</v>
      </c>
      <c r="F19" s="312" t="s">
        <v>98</v>
      </c>
      <c r="G19" s="263" t="s">
        <v>92</v>
      </c>
      <c r="H19" s="260"/>
      <c r="I19" s="263" t="s">
        <v>93</v>
      </c>
      <c r="J19" s="263"/>
      <c r="K19" s="313" t="s">
        <v>94</v>
      </c>
      <c r="L19" s="264" t="s">
        <v>95</v>
      </c>
      <c r="M19" s="37" t="str">
        <f>IF($A19="","",VLOOKUP($A19,'[1]m round robin žrebna lista'!$A$7:$R$128,14))</f>
        <v/>
      </c>
      <c r="N19" s="285"/>
      <c r="O19" s="286" t="str">
        <f>UPPER(IF($A19="","",VLOOKUP($A19,'[1]m round robin žrebna lista'!$A$7:$R$128,2)))</f>
        <v/>
      </c>
      <c r="P19" s="286" t="str">
        <f>UPPER(IF($A19="","",VLOOKUP($A19,'[1]m round robin žrebna lista'!$A$7:$R$128,3)))</f>
        <v/>
      </c>
      <c r="Q19" s="286" t="str">
        <f>PROPER(IF($A19="","",VLOOKUP($A19,'[1]m round robin žrebna lista'!$A$7:$R$128,4)))</f>
        <v/>
      </c>
      <c r="R19" s="286" t="str">
        <f>UPPER(IF($A19="","",VLOOKUP($A19,'[1]m round robin žrebna lista'!$A$7:$R$128,5)))</f>
        <v/>
      </c>
      <c r="S19" s="288"/>
      <c r="T19" s="287"/>
      <c r="U19" s="288"/>
      <c r="V19" s="288"/>
      <c r="W19" s="285"/>
      <c r="X19" s="286" t="str">
        <f>UPPER(IF($A19="","",VLOOKUP($A19,'[1]m round robin žrebna lista'!$A$7:$R$128,2)))</f>
        <v/>
      </c>
      <c r="Y19" s="286" t="str">
        <f>UPPER(IF($A19="","",VLOOKUP($A19,'[1]m round robin žrebna lista'!$A$7:$R$128,3)))</f>
        <v/>
      </c>
      <c r="Z19" s="286" t="str">
        <f>PROPER(IF($A19="","",VLOOKUP($A19,'[1]m round robin žrebna lista'!$A$7:$R$128,4)))</f>
        <v/>
      </c>
      <c r="AA19" s="286" t="str">
        <f>UPPER(IF($A19="","",VLOOKUP($A19,'[1]m round robin žrebna lista'!$A$7:$R$128,5)))</f>
        <v/>
      </c>
      <c r="AB19" s="288" t="str">
        <f>IF(S19="","",IF(S19="1bb","1bb",IF(S19="2bb","2bb",IF(S19=1,0,M18))))</f>
        <v/>
      </c>
      <c r="AC19" s="287"/>
      <c r="AD19" s="288" t="str">
        <f>IF(U19="","",IF(U19="2bb","2bb",IF(U19="3bb","3bb",IF(U19=2,M20,0))))</f>
        <v/>
      </c>
      <c r="AE19" s="288" t="str">
        <f>IF(V19="","",IF(V19="2bb","2bb",IF(V19="4bb","4bb",IF(V19=2,M21,0))))</f>
        <v/>
      </c>
      <c r="AF19" s="288">
        <f>SUM(AB19:AE19)</f>
        <v>0</v>
      </c>
      <c r="AG19" s="289"/>
      <c r="AH19" s="289"/>
      <c r="AI19" s="289"/>
      <c r="AJ19" s="289"/>
      <c r="AK19" s="289"/>
      <c r="AL19" s="289"/>
      <c r="AM19" s="289"/>
      <c r="AN19" s="289"/>
      <c r="AO19" s="289"/>
      <c r="AP19" s="289"/>
      <c r="AQ19" s="289"/>
      <c r="AR19" s="289"/>
      <c r="AS19" s="289"/>
      <c r="AT19" s="289"/>
      <c r="AU19" s="289"/>
      <c r="AV19" s="289"/>
      <c r="AW19" s="289"/>
      <c r="AX19" s="289"/>
      <c r="AY19" s="289"/>
      <c r="AZ19" s="289"/>
      <c r="BA19" s="289"/>
      <c r="BB19" s="289"/>
      <c r="BC19" s="289"/>
      <c r="BD19" s="289"/>
      <c r="BE19" s="289"/>
      <c r="BF19" s="289"/>
      <c r="BG19" s="289"/>
      <c r="BH19" s="289"/>
      <c r="BI19" s="289"/>
      <c r="BJ19" s="289"/>
      <c r="BK19" s="289"/>
      <c r="BL19" s="289"/>
      <c r="BM19" s="289"/>
      <c r="BN19" s="289"/>
      <c r="BO19" s="289"/>
      <c r="BP19" s="289"/>
      <c r="BQ19" s="289"/>
      <c r="BR19" s="289"/>
      <c r="BS19" s="289"/>
      <c r="BT19" s="289"/>
      <c r="BU19" s="289"/>
      <c r="BV19" s="289"/>
      <c r="BW19" s="289"/>
      <c r="BX19" s="289"/>
      <c r="BY19" s="289"/>
      <c r="BZ19" s="289"/>
      <c r="CA19" s="289"/>
      <c r="CB19" s="289"/>
      <c r="CC19" s="289"/>
      <c r="CD19" s="289"/>
      <c r="CE19" s="289"/>
      <c r="CF19" s="289"/>
      <c r="CG19" s="289"/>
      <c r="CH19" s="289"/>
      <c r="CI19" s="289"/>
      <c r="CJ19" s="289"/>
      <c r="CK19" s="289"/>
      <c r="CL19" s="289"/>
      <c r="CM19" s="289"/>
      <c r="CN19" s="289"/>
      <c r="CO19" s="289"/>
      <c r="CP19" s="289"/>
      <c r="CQ19" s="289"/>
      <c r="CR19" s="289"/>
      <c r="CS19" s="289"/>
      <c r="CT19" s="289"/>
      <c r="CU19" s="289"/>
      <c r="CV19" s="289"/>
      <c r="CW19" s="289"/>
      <c r="CX19" s="289"/>
      <c r="CY19" s="289"/>
      <c r="CZ19" s="289"/>
      <c r="DA19" s="289"/>
      <c r="DB19" s="289"/>
      <c r="DC19" s="289"/>
      <c r="DD19" s="289"/>
      <c r="DE19" s="289"/>
      <c r="DF19" s="289"/>
      <c r="DG19" s="289"/>
      <c r="DH19" s="289"/>
      <c r="DI19" s="289"/>
      <c r="DJ19" s="289"/>
      <c r="DK19" s="289"/>
      <c r="DL19" s="289"/>
      <c r="DM19" s="289"/>
      <c r="DN19" s="289"/>
      <c r="DO19" s="289"/>
      <c r="DP19" s="289"/>
      <c r="DQ19" s="289"/>
      <c r="DR19" s="289"/>
      <c r="DS19" s="289"/>
      <c r="DT19" s="289"/>
      <c r="DU19" s="289"/>
      <c r="DV19" s="289"/>
      <c r="DW19" s="289"/>
      <c r="DX19" s="289"/>
      <c r="DY19" s="289"/>
      <c r="DZ19" s="289"/>
      <c r="EA19" s="289"/>
      <c r="EB19" s="289"/>
      <c r="EC19" s="289"/>
      <c r="ED19" s="289"/>
      <c r="EE19" s="289"/>
      <c r="EF19" s="289"/>
      <c r="EG19" s="289"/>
      <c r="EH19" s="289"/>
      <c r="EI19" s="289"/>
      <c r="EJ19" s="289"/>
      <c r="EK19" s="289"/>
      <c r="EL19" s="289"/>
      <c r="EM19" s="289"/>
      <c r="EN19" s="289"/>
      <c r="EO19" s="289"/>
      <c r="EP19" s="289"/>
      <c r="EQ19" s="289"/>
      <c r="ER19" s="289"/>
      <c r="ES19" s="289"/>
      <c r="ET19" s="289"/>
      <c r="EU19" s="289"/>
      <c r="EV19" s="289"/>
      <c r="EW19" s="289"/>
      <c r="EX19" s="289"/>
      <c r="EY19" s="289"/>
      <c r="EZ19" s="289"/>
      <c r="FA19" s="289"/>
      <c r="FB19" s="289"/>
      <c r="FC19" s="289"/>
      <c r="FD19" s="289"/>
      <c r="FE19" s="289"/>
      <c r="FF19" s="289"/>
      <c r="FG19" s="289"/>
      <c r="FH19" s="289"/>
      <c r="FI19" s="289"/>
      <c r="FJ19" s="289"/>
      <c r="FK19" s="289"/>
      <c r="FL19" s="289"/>
      <c r="FM19" s="289"/>
      <c r="FN19" s="289"/>
      <c r="FO19" s="289"/>
      <c r="FP19" s="289"/>
      <c r="FQ19" s="289"/>
      <c r="FR19" s="289"/>
      <c r="FS19" s="289"/>
      <c r="FT19" s="289"/>
      <c r="FU19" s="289"/>
      <c r="FV19" s="289"/>
      <c r="FW19" s="289"/>
      <c r="FX19" s="289"/>
      <c r="FY19" s="289"/>
      <c r="FZ19" s="289"/>
      <c r="GA19" s="289"/>
      <c r="GB19" s="289"/>
      <c r="GC19" s="289"/>
      <c r="GD19" s="289"/>
      <c r="GE19" s="289"/>
      <c r="GF19" s="289"/>
      <c r="GG19" s="289"/>
      <c r="GH19" s="289"/>
      <c r="GI19" s="289"/>
      <c r="GJ19" s="289"/>
      <c r="GK19" s="289"/>
      <c r="GL19" s="289"/>
      <c r="GM19" s="289"/>
      <c r="GN19" s="289"/>
      <c r="GO19" s="289"/>
      <c r="GP19" s="289"/>
      <c r="GQ19" s="289"/>
      <c r="GR19" s="289"/>
      <c r="GS19" s="289"/>
      <c r="GT19" s="289"/>
      <c r="GU19" s="289"/>
      <c r="GV19" s="289"/>
      <c r="GW19" s="289"/>
      <c r="GX19" s="289"/>
      <c r="GY19" s="289"/>
      <c r="GZ19" s="289"/>
      <c r="HA19" s="289"/>
      <c r="HB19" s="289"/>
      <c r="HC19" s="289"/>
      <c r="HD19" s="289"/>
      <c r="HE19" s="289"/>
      <c r="HF19" s="289"/>
      <c r="HG19" s="289"/>
      <c r="HH19" s="289"/>
      <c r="HI19" s="289"/>
      <c r="HJ19" s="289"/>
      <c r="HK19" s="289"/>
      <c r="HL19" s="289"/>
      <c r="HM19" s="289"/>
      <c r="HN19" s="289"/>
      <c r="HO19" s="289"/>
      <c r="HP19" s="289"/>
      <c r="HQ19" s="289"/>
      <c r="HR19" s="289"/>
      <c r="HS19" s="289"/>
      <c r="HT19" s="289"/>
      <c r="HU19" s="289"/>
      <c r="HV19" s="289"/>
      <c r="HW19" s="289"/>
      <c r="HX19" s="289"/>
      <c r="HY19" s="289"/>
      <c r="HZ19" s="289"/>
      <c r="IA19" s="289"/>
      <c r="IB19" s="289"/>
      <c r="IC19" s="289"/>
      <c r="ID19" s="289"/>
      <c r="IE19" s="289"/>
      <c r="IF19" s="289"/>
      <c r="IG19" s="289"/>
      <c r="IH19" s="289"/>
      <c r="II19" s="289"/>
      <c r="IJ19" s="289"/>
      <c r="IK19" s="289"/>
      <c r="IL19" s="289"/>
      <c r="IM19" s="289"/>
      <c r="IN19" s="289"/>
      <c r="IO19" s="289"/>
      <c r="IP19" s="289"/>
      <c r="IQ19" s="289"/>
      <c r="IR19" s="289"/>
      <c r="IS19" s="289"/>
      <c r="IT19" s="289"/>
      <c r="IU19" s="289"/>
    </row>
    <row r="20" spans="1:255" s="290" customFormat="1" ht="34.35" customHeight="1">
      <c r="A20" s="255"/>
      <c r="B20" s="256" t="n">
        <v>3</v>
      </c>
      <c r="C20" s="257" t="str">
        <f>UPPER(IF($A20="","",VLOOKUP($A20,'[1]m round robin žrebna lista'!$A$7:$R$128,2)))</f>
        <v/>
      </c>
      <c r="D20" s="258" t="s">
        <v>148</v>
      </c>
      <c r="E20" s="258" t="s">
        <v>103</v>
      </c>
      <c r="F20" s="312" t="s">
        <v>149</v>
      </c>
      <c r="G20" s="263" t="s">
        <v>92</v>
      </c>
      <c r="H20" s="263" t="s">
        <v>104</v>
      </c>
      <c r="I20" s="260"/>
      <c r="J20" s="263"/>
      <c r="K20" s="306" t="n">
        <v>1</v>
      </c>
      <c r="L20" s="264" t="s">
        <v>106</v>
      </c>
      <c r="M20" s="37" t="str">
        <f>IF($A20="","",VLOOKUP($A20,'[1]m round robin žrebna lista'!$A$7:$R$128,14))</f>
        <v/>
      </c>
      <c r="N20" s="285"/>
      <c r="O20" s="286" t="str">
        <f>UPPER(IF($A20="","",VLOOKUP($A20,'[1]m round robin žrebna lista'!$A$7:$R$128,2)))</f>
        <v/>
      </c>
      <c r="P20" s="286" t="str">
        <f>UPPER(IF($A20="","",VLOOKUP($A20,'[1]m round robin žrebna lista'!$A$7:$R$128,3)))</f>
        <v/>
      </c>
      <c r="Q20" s="286" t="str">
        <f>PROPER(IF($A20="","",VLOOKUP($A20,'[1]m round robin žrebna lista'!$A$7:$R$128,4)))</f>
        <v/>
      </c>
      <c r="R20" s="286" t="str">
        <f>UPPER(IF($A20="","",VLOOKUP($A20,'[1]m round robin žrebna lista'!$A$7:$R$128,5)))</f>
        <v/>
      </c>
      <c r="S20" s="288"/>
      <c r="T20" s="288"/>
      <c r="U20" s="287"/>
      <c r="V20" s="288"/>
      <c r="W20" s="285"/>
      <c r="X20" s="286" t="str">
        <f>UPPER(IF($A20="","",VLOOKUP($A20,'[1]m round robin žrebna lista'!$A$7:$R$128,2)))</f>
        <v/>
      </c>
      <c r="Y20" s="286" t="str">
        <f>UPPER(IF($A20="","",VLOOKUP($A20,'[1]m round robin žrebna lista'!$A$7:$R$128,3)))</f>
        <v/>
      </c>
      <c r="Z20" s="286" t="str">
        <f>PROPER(IF($A20="","",VLOOKUP($A20,'[1]m round robin žrebna lista'!$A$7:$R$128,4)))</f>
        <v/>
      </c>
      <c r="AA20" s="286" t="str">
        <f>UPPER(IF($A20="","",VLOOKUP($A20,'[1]m round robin žrebna lista'!$A$7:$R$128,5)))</f>
        <v/>
      </c>
      <c r="AB20" s="288" t="str">
        <f>IF(S20="","",IF(S20="1bb","1bb",IF(S20="3bb","3bb",IF(S20=1,0,M18))))</f>
        <v/>
      </c>
      <c r="AC20" s="288" t="str">
        <f>IF(T20="","",IF(T20="2bb","2bb",IF(T20="3bb","3bb",IF(T20=2,0,M19))))</f>
        <v/>
      </c>
      <c r="AD20" s="287"/>
      <c r="AE20" s="288" t="str">
        <f>IF(V20="","",IF(V20="3bb","3bb",IF(V20="4bb","4bb",IF(V20=3,M21,0))))</f>
        <v/>
      </c>
      <c r="AF20" s="288">
        <f>SUM(AB20:AE20)</f>
        <v>0</v>
      </c>
      <c r="AG20" s="289"/>
      <c r="AH20" s="289"/>
      <c r="AI20" s="289"/>
      <c r="AJ20" s="289"/>
      <c r="AK20" s="289"/>
      <c r="AL20" s="289"/>
      <c r="AM20" s="289"/>
      <c r="AN20" s="289"/>
      <c r="AO20" s="289"/>
      <c r="AP20" s="289"/>
      <c r="AQ20" s="289"/>
      <c r="AR20" s="289"/>
      <c r="AS20" s="289"/>
      <c r="AT20" s="289"/>
      <c r="AU20" s="289"/>
      <c r="AV20" s="289"/>
      <c r="AW20" s="289"/>
      <c r="AX20" s="289"/>
      <c r="AY20" s="289"/>
      <c r="AZ20" s="289"/>
      <c r="BA20" s="289"/>
      <c r="BB20" s="289"/>
      <c r="BC20" s="289"/>
      <c r="BD20" s="289"/>
      <c r="BE20" s="289"/>
      <c r="BF20" s="289"/>
      <c r="BG20" s="289"/>
      <c r="BH20" s="289"/>
      <c r="BI20" s="289"/>
      <c r="BJ20" s="289"/>
      <c r="BK20" s="289"/>
      <c r="BL20" s="289"/>
      <c r="BM20" s="289"/>
      <c r="BN20" s="289"/>
      <c r="BO20" s="289"/>
      <c r="BP20" s="289"/>
      <c r="BQ20" s="289"/>
      <c r="BR20" s="289"/>
      <c r="BS20" s="289"/>
      <c r="BT20" s="289"/>
      <c r="BU20" s="289"/>
      <c r="BV20" s="289"/>
      <c r="BW20" s="289"/>
      <c r="BX20" s="289"/>
      <c r="BY20" s="289"/>
      <c r="BZ20" s="289"/>
      <c r="CA20" s="289"/>
      <c r="CB20" s="289"/>
      <c r="CC20" s="289"/>
      <c r="CD20" s="289"/>
      <c r="CE20" s="289"/>
      <c r="CF20" s="289"/>
      <c r="CG20" s="289"/>
      <c r="CH20" s="289"/>
      <c r="CI20" s="289"/>
      <c r="CJ20" s="289"/>
      <c r="CK20" s="289"/>
      <c r="CL20" s="289"/>
      <c r="CM20" s="289"/>
      <c r="CN20" s="289"/>
      <c r="CO20" s="289"/>
      <c r="CP20" s="289"/>
      <c r="CQ20" s="289"/>
      <c r="CR20" s="289"/>
      <c r="CS20" s="289"/>
      <c r="CT20" s="289"/>
      <c r="CU20" s="289"/>
      <c r="CV20" s="289"/>
      <c r="CW20" s="289"/>
      <c r="CX20" s="289"/>
      <c r="CY20" s="289"/>
      <c r="CZ20" s="289"/>
      <c r="DA20" s="289"/>
      <c r="DB20" s="289"/>
      <c r="DC20" s="289"/>
      <c r="DD20" s="289"/>
      <c r="DE20" s="289"/>
      <c r="DF20" s="289"/>
      <c r="DG20" s="289"/>
      <c r="DH20" s="289"/>
      <c r="DI20" s="289"/>
      <c r="DJ20" s="289"/>
      <c r="DK20" s="289"/>
      <c r="DL20" s="289"/>
      <c r="DM20" s="289"/>
      <c r="DN20" s="289"/>
      <c r="DO20" s="289"/>
      <c r="DP20" s="289"/>
      <c r="DQ20" s="289"/>
      <c r="DR20" s="289"/>
      <c r="DS20" s="289"/>
      <c r="DT20" s="289"/>
      <c r="DU20" s="289"/>
      <c r="DV20" s="289"/>
      <c r="DW20" s="289"/>
      <c r="DX20" s="289"/>
      <c r="DY20" s="289"/>
      <c r="DZ20" s="289"/>
      <c r="EA20" s="289"/>
      <c r="EB20" s="289"/>
      <c r="EC20" s="289"/>
      <c r="ED20" s="289"/>
      <c r="EE20" s="289"/>
      <c r="EF20" s="289"/>
      <c r="EG20" s="289"/>
      <c r="EH20" s="289"/>
      <c r="EI20" s="289"/>
      <c r="EJ20" s="289"/>
      <c r="EK20" s="289"/>
      <c r="EL20" s="289"/>
      <c r="EM20" s="289"/>
      <c r="EN20" s="289"/>
      <c r="EO20" s="289"/>
      <c r="EP20" s="289"/>
      <c r="EQ20" s="289"/>
      <c r="ER20" s="289"/>
      <c r="ES20" s="289"/>
      <c r="ET20" s="289"/>
      <c r="EU20" s="289"/>
      <c r="EV20" s="289"/>
      <c r="EW20" s="289"/>
      <c r="EX20" s="289"/>
      <c r="EY20" s="289"/>
      <c r="EZ20" s="289"/>
      <c r="FA20" s="289"/>
      <c r="FB20" s="289"/>
      <c r="FC20" s="289"/>
      <c r="FD20" s="289"/>
      <c r="FE20" s="289"/>
      <c r="FF20" s="289"/>
      <c r="FG20" s="289"/>
      <c r="FH20" s="289"/>
      <c r="FI20" s="289"/>
      <c r="FJ20" s="289"/>
      <c r="FK20" s="289"/>
      <c r="FL20" s="289"/>
      <c r="FM20" s="289"/>
      <c r="FN20" s="289"/>
      <c r="FO20" s="289"/>
      <c r="FP20" s="289"/>
      <c r="FQ20" s="289"/>
      <c r="FR20" s="289"/>
      <c r="FS20" s="289"/>
      <c r="FT20" s="289"/>
      <c r="FU20" s="289"/>
      <c r="FV20" s="289"/>
      <c r="FW20" s="289"/>
      <c r="FX20" s="289"/>
      <c r="FY20" s="289"/>
      <c r="FZ20" s="289"/>
      <c r="GA20" s="289"/>
      <c r="GB20" s="289"/>
      <c r="GC20" s="289"/>
      <c r="GD20" s="289"/>
      <c r="GE20" s="289"/>
      <c r="GF20" s="289"/>
      <c r="GG20" s="289"/>
      <c r="GH20" s="289"/>
      <c r="GI20" s="289"/>
      <c r="GJ20" s="289"/>
      <c r="GK20" s="289"/>
      <c r="GL20" s="289"/>
      <c r="GM20" s="289"/>
      <c r="GN20" s="289"/>
      <c r="GO20" s="289"/>
      <c r="GP20" s="289"/>
      <c r="GQ20" s="289"/>
      <c r="GR20" s="289"/>
      <c r="GS20" s="289"/>
      <c r="GT20" s="289"/>
      <c r="GU20" s="289"/>
      <c r="GV20" s="289"/>
      <c r="GW20" s="289"/>
      <c r="GX20" s="289"/>
      <c r="GY20" s="289"/>
      <c r="GZ20" s="289"/>
      <c r="HA20" s="289"/>
      <c r="HB20" s="289"/>
      <c r="HC20" s="289"/>
      <c r="HD20" s="289"/>
      <c r="HE20" s="289"/>
      <c r="HF20" s="289"/>
      <c r="HG20" s="289"/>
      <c r="HH20" s="289"/>
      <c r="HI20" s="289"/>
      <c r="HJ20" s="289"/>
      <c r="HK20" s="289"/>
      <c r="HL20" s="289"/>
      <c r="HM20" s="289"/>
      <c r="HN20" s="289"/>
      <c r="HO20" s="289"/>
      <c r="HP20" s="289"/>
      <c r="HQ20" s="289"/>
      <c r="HR20" s="289"/>
      <c r="HS20" s="289"/>
      <c r="HT20" s="289"/>
      <c r="HU20" s="289"/>
      <c r="HV20" s="289"/>
      <c r="HW20" s="289"/>
      <c r="HX20" s="289"/>
      <c r="HY20" s="289"/>
      <c r="HZ20" s="289"/>
      <c r="IA20" s="289"/>
      <c r="IB20" s="289"/>
      <c r="IC20" s="289"/>
      <c r="ID20" s="289"/>
      <c r="IE20" s="289"/>
      <c r="IF20" s="289"/>
      <c r="IG20" s="289"/>
      <c r="IH20" s="289"/>
      <c r="II20" s="289"/>
      <c r="IJ20" s="289"/>
      <c r="IK20" s="289"/>
      <c r="IL20" s="289"/>
      <c r="IM20" s="289"/>
      <c r="IN20" s="289"/>
      <c r="IO20" s="289"/>
      <c r="IP20" s="289"/>
      <c r="IQ20" s="289"/>
      <c r="IR20" s="289"/>
      <c r="IS20" s="289"/>
      <c r="IT20" s="289"/>
      <c r="IU20" s="289"/>
    </row>
    <row r="21" spans="1:255" s="290" customFormat="1" ht="34.35" customHeight="1">
      <c r="A21" s="255"/>
      <c r="B21" s="256" t="n">
        <v>4</v>
      </c>
      <c r="C21" s="257" t="str">
        <f>UPPER(IF($A21="","",VLOOKUP($A21,'[1]m round robin žrebna lista'!$A$7:$R$128,2)))</f>
        <v/>
      </c>
      <c r="D21" s="258" t="str">
        <f>UPPER(IF($A21="","",VLOOKUP($A21,'[1]m round robin žrebna lista'!$A$7:$R$128,3)))</f>
        <v/>
      </c>
      <c r="E21" s="258" t="str">
        <f>PROPER(IF($A21="","",VLOOKUP($A21,'[1]m round robin žrebna lista'!$A$7:$R$128,4)))</f>
        <v/>
      </c>
      <c r="F21" s="259" t="str">
        <f>UPPER(IF($A21="","",VLOOKUP($A21,'[1]m round robin žrebna lista'!$A$7:$R$128,5)))</f>
        <v/>
      </c>
      <c r="G21" s="263"/>
      <c r="H21" s="263"/>
      <c r="I21" s="263"/>
      <c r="J21" s="260"/>
      <c r="K21" s="264"/>
      <c r="L21" s="264"/>
      <c r="M21" s="37" t="str">
        <f>IF($A21="","",VLOOKUP($A21,'[1]m round robin žrebna lista'!$A$7:$R$128,14))</f>
        <v/>
      </c>
      <c r="N21" s="285"/>
      <c r="O21" s="286" t="str">
        <f>UPPER(IF($A21="","",VLOOKUP($A21,'[1]m round robin žrebna lista'!$A$7:$R$128,2)))</f>
        <v/>
      </c>
      <c r="P21" s="286" t="str">
        <f>UPPER(IF($A21="","",VLOOKUP($A21,'[1]m round robin žrebna lista'!$A$7:$R$128,3)))</f>
        <v/>
      </c>
      <c r="Q21" s="286" t="str">
        <f>PROPER(IF($A21="","",VLOOKUP($A21,'[1]m round robin žrebna lista'!$A$7:$R$128,4)))</f>
        <v/>
      </c>
      <c r="R21" s="286" t="str">
        <f>UPPER(IF($A21="","",VLOOKUP($A21,'[1]m round robin žrebna lista'!$A$7:$R$128,5)))</f>
        <v/>
      </c>
      <c r="S21" s="288"/>
      <c r="T21" s="288"/>
      <c r="U21" s="288"/>
      <c r="V21" s="287"/>
      <c r="W21" s="285"/>
      <c r="X21" s="286" t="str">
        <f>UPPER(IF($A21="","",VLOOKUP($A21,'[1]m round robin žrebna lista'!$A$7:$R$128,2)))</f>
        <v/>
      </c>
      <c r="Y21" s="286" t="str">
        <f>UPPER(IF($A21="","",VLOOKUP($A21,'[1]m round robin žrebna lista'!$A$7:$R$128,3)))</f>
        <v/>
      </c>
      <c r="Z21" s="286" t="str">
        <f>PROPER(IF($A21="","",VLOOKUP($A21,'[1]m round robin žrebna lista'!$A$7:$R$128,4)))</f>
        <v/>
      </c>
      <c r="AA21" s="286" t="str">
        <f>UPPER(IF($A21="","",VLOOKUP($A21,'[1]m round robin žrebna lista'!$A$7:$R$128,5)))</f>
        <v/>
      </c>
      <c r="AB21" s="288" t="str">
        <f>IF(S21="","",IF(S21="1bb","1bb",IF(S21="4bb","4bb",IF(S21=1,0,M18))))</f>
        <v/>
      </c>
      <c r="AC21" s="288" t="str">
        <f>IF(T21="","",IF(T21="2bb","2bb",IF(T21="4bb","4bb",IF(T21=2,0,M19))))</f>
        <v/>
      </c>
      <c r="AD21" s="288" t="str">
        <f>IF(U21="","",IF(U21="3bb","3bb",IF(U21="4bb","4bb",IF(U21=3,0,M20))))</f>
        <v/>
      </c>
      <c r="AE21" s="287"/>
      <c r="AF21" s="288">
        <f>SUM(AB21:AD21)</f>
        <v>0</v>
      </c>
      <c r="AG21" s="289"/>
      <c r="AH21" s="289"/>
      <c r="AI21" s="289"/>
      <c r="AJ21" s="289"/>
      <c r="AK21" s="289"/>
      <c r="AL21" s="289"/>
      <c r="AM21" s="289"/>
      <c r="AN21" s="289"/>
      <c r="AO21" s="289"/>
      <c r="AP21" s="289"/>
      <c r="AQ21" s="289"/>
      <c r="AR21" s="289"/>
      <c r="AS21" s="289"/>
      <c r="AT21" s="289"/>
      <c r="AU21" s="289"/>
      <c r="AV21" s="289"/>
      <c r="AW21" s="289"/>
      <c r="AX21" s="289"/>
      <c r="AY21" s="289"/>
      <c r="AZ21" s="289"/>
      <c r="BA21" s="289"/>
      <c r="BB21" s="289"/>
      <c r="BC21" s="289"/>
      <c r="BD21" s="289"/>
      <c r="BE21" s="289"/>
      <c r="BF21" s="289"/>
      <c r="BG21" s="289"/>
      <c r="BH21" s="289"/>
      <c r="BI21" s="289"/>
      <c r="BJ21" s="289"/>
      <c r="BK21" s="289"/>
      <c r="BL21" s="289"/>
      <c r="BM21" s="289"/>
      <c r="BN21" s="289"/>
      <c r="BO21" s="289"/>
      <c r="BP21" s="289"/>
      <c r="BQ21" s="289"/>
      <c r="BR21" s="289"/>
      <c r="BS21" s="289"/>
      <c r="BT21" s="289"/>
      <c r="BU21" s="289"/>
      <c r="BV21" s="289"/>
      <c r="BW21" s="289"/>
      <c r="BX21" s="289"/>
      <c r="BY21" s="289"/>
      <c r="BZ21" s="289"/>
      <c r="CA21" s="289"/>
      <c r="CB21" s="289"/>
      <c r="CC21" s="289"/>
      <c r="CD21" s="289"/>
      <c r="CE21" s="289"/>
      <c r="CF21" s="289"/>
      <c r="CG21" s="289"/>
      <c r="CH21" s="289"/>
      <c r="CI21" s="289"/>
      <c r="CJ21" s="289"/>
      <c r="CK21" s="289"/>
      <c r="CL21" s="289"/>
      <c r="CM21" s="289"/>
      <c r="CN21" s="289"/>
      <c r="CO21" s="289"/>
      <c r="CP21" s="289"/>
      <c r="CQ21" s="289"/>
      <c r="CR21" s="289"/>
      <c r="CS21" s="289"/>
      <c r="CT21" s="289"/>
      <c r="CU21" s="289"/>
      <c r="CV21" s="289"/>
      <c r="CW21" s="289"/>
      <c r="CX21" s="289"/>
      <c r="CY21" s="289"/>
      <c r="CZ21" s="289"/>
      <c r="DA21" s="289"/>
      <c r="DB21" s="289"/>
      <c r="DC21" s="289"/>
      <c r="DD21" s="289"/>
      <c r="DE21" s="289"/>
      <c r="DF21" s="289"/>
      <c r="DG21" s="289"/>
      <c r="DH21" s="289"/>
      <c r="DI21" s="289"/>
      <c r="DJ21" s="289"/>
      <c r="DK21" s="289"/>
      <c r="DL21" s="289"/>
      <c r="DM21" s="289"/>
      <c r="DN21" s="289"/>
      <c r="DO21" s="289"/>
      <c r="DP21" s="289"/>
      <c r="DQ21" s="289"/>
      <c r="DR21" s="289"/>
      <c r="DS21" s="289"/>
      <c r="DT21" s="289"/>
      <c r="DU21" s="289"/>
      <c r="DV21" s="289"/>
      <c r="DW21" s="289"/>
      <c r="DX21" s="289"/>
      <c r="DY21" s="289"/>
      <c r="DZ21" s="289"/>
      <c r="EA21" s="289"/>
      <c r="EB21" s="289"/>
      <c r="EC21" s="289"/>
      <c r="ED21" s="289"/>
      <c r="EE21" s="289"/>
      <c r="EF21" s="289"/>
      <c r="EG21" s="289"/>
      <c r="EH21" s="289"/>
      <c r="EI21" s="289"/>
      <c r="EJ21" s="289"/>
      <c r="EK21" s="289"/>
      <c r="EL21" s="289"/>
      <c r="EM21" s="289"/>
      <c r="EN21" s="289"/>
      <c r="EO21" s="289"/>
      <c r="EP21" s="289"/>
      <c r="EQ21" s="289"/>
      <c r="ER21" s="289"/>
      <c r="ES21" s="289"/>
      <c r="ET21" s="289"/>
      <c r="EU21" s="289"/>
      <c r="EV21" s="289"/>
      <c r="EW21" s="289"/>
      <c r="EX21" s="289"/>
      <c r="EY21" s="289"/>
      <c r="EZ21" s="289"/>
      <c r="FA21" s="289"/>
      <c r="FB21" s="289"/>
      <c r="FC21" s="289"/>
      <c r="FD21" s="289"/>
      <c r="FE21" s="289"/>
      <c r="FF21" s="289"/>
      <c r="FG21" s="289"/>
      <c r="FH21" s="289"/>
      <c r="FI21" s="289"/>
      <c r="FJ21" s="289"/>
      <c r="FK21" s="289"/>
      <c r="FL21" s="289"/>
      <c r="FM21" s="289"/>
      <c r="FN21" s="289"/>
      <c r="FO21" s="289"/>
      <c r="FP21" s="289"/>
      <c r="FQ21" s="289"/>
      <c r="FR21" s="289"/>
      <c r="FS21" s="289"/>
      <c r="FT21" s="289"/>
      <c r="FU21" s="289"/>
      <c r="FV21" s="289"/>
      <c r="FW21" s="289"/>
      <c r="FX21" s="289"/>
      <c r="FY21" s="289"/>
      <c r="FZ21" s="289"/>
      <c r="GA21" s="289"/>
      <c r="GB21" s="289"/>
      <c r="GC21" s="289"/>
      <c r="GD21" s="289"/>
      <c r="GE21" s="289"/>
      <c r="GF21" s="289"/>
      <c r="GG21" s="289"/>
      <c r="GH21" s="289"/>
      <c r="GI21" s="289"/>
      <c r="GJ21" s="289"/>
      <c r="GK21" s="289"/>
      <c r="GL21" s="289"/>
      <c r="GM21" s="289"/>
      <c r="GN21" s="289"/>
      <c r="GO21" s="289"/>
      <c r="GP21" s="289"/>
      <c r="GQ21" s="289"/>
      <c r="GR21" s="289"/>
      <c r="GS21" s="289"/>
      <c r="GT21" s="289"/>
      <c r="GU21" s="289"/>
      <c r="GV21" s="289"/>
      <c r="GW21" s="289"/>
      <c r="GX21" s="289"/>
      <c r="GY21" s="289"/>
      <c r="GZ21" s="289"/>
      <c r="HA21" s="289"/>
      <c r="HB21" s="289"/>
      <c r="HC21" s="289"/>
      <c r="HD21" s="289"/>
      <c r="HE21" s="289"/>
      <c r="HF21" s="289"/>
      <c r="HG21" s="289"/>
      <c r="HH21" s="289"/>
      <c r="HI21" s="289"/>
      <c r="HJ21" s="289"/>
      <c r="HK21" s="289"/>
      <c r="HL21" s="289"/>
      <c r="HM21" s="289"/>
      <c r="HN21" s="289"/>
      <c r="HO21" s="289"/>
      <c r="HP21" s="289"/>
      <c r="HQ21" s="289"/>
      <c r="HR21" s="289"/>
      <c r="HS21" s="289"/>
      <c r="HT21" s="289"/>
      <c r="HU21" s="289"/>
      <c r="HV21" s="289"/>
      <c r="HW21" s="289"/>
      <c r="HX21" s="289"/>
      <c r="HY21" s="289"/>
      <c r="HZ21" s="289"/>
      <c r="IA21" s="289"/>
      <c r="IB21" s="289"/>
      <c r="IC21" s="289"/>
      <c r="ID21" s="289"/>
      <c r="IE21" s="289"/>
      <c r="IF21" s="289"/>
      <c r="IG21" s="289"/>
      <c r="IH21" s="289"/>
      <c r="II21" s="289"/>
      <c r="IJ21" s="289"/>
      <c r="IK21" s="289"/>
      <c r="IL21" s="289"/>
      <c r="IM21" s="289"/>
      <c r="IN21" s="289"/>
      <c r="IO21" s="289"/>
      <c r="IP21" s="289"/>
      <c r="IQ21" s="289"/>
      <c r="IR21" s="289"/>
      <c r="IS21" s="289"/>
      <c r="IT21" s="289"/>
      <c r="IU21" s="289"/>
    </row>
    <row r="22" spans="1:255" s="1" customFormat="1" ht="90" customHeight="1">
      <c r="A22" s="233"/>
      <c r="B22" s="233"/>
      <c r="C22" s="232" t="s">
        <v>117</v>
      </c>
      <c r="D22" s="232"/>
      <c r="E22" s="233"/>
      <c r="F22" s="35"/>
      <c r="G22" s="233"/>
      <c r="H22" s="233"/>
      <c r="I22" s="233"/>
      <c r="J22" s="233"/>
      <c r="K22" s="234" t="s">
        <v>81</v>
      </c>
      <c r="L22" s="234" t="s">
        <v>82</v>
      </c>
      <c r="M22" s="56"/>
      <c r="N22" s="11"/>
      <c r="O22" s="12"/>
      <c r="P22" s="12"/>
      <c r="Q22" s="12"/>
      <c r="R22" s="12"/>
      <c r="S22" s="12"/>
      <c r="T22" s="12"/>
      <c r="U22" s="12"/>
      <c r="V22" s="12"/>
      <c r="W22" s="12"/>
      <c r="X22" s="12"/>
      <c r="Y22" s="12"/>
      <c r="Z22" s="12"/>
      <c r="AA22" s="12"/>
      <c r="AB22" s="12"/>
      <c r="AC22" s="12"/>
      <c r="AD22" s="12"/>
      <c r="AE22" s="12"/>
      <c r="AF22" s="12"/>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row>
    <row r="23" spans="1:255" s="284" customFormat="1" ht="40.50" customHeight="1">
      <c r="A23" s="233"/>
      <c r="B23" s="233"/>
      <c r="C23" s="233" t="s">
        <v>84</v>
      </c>
      <c r="D23" s="233" t="s">
        <v>85</v>
      </c>
      <c r="E23" s="231" t="s">
        <v>86</v>
      </c>
      <c r="F23" s="233" t="s">
        <v>87</v>
      </c>
      <c r="G23" s="233"/>
      <c r="H23" s="233"/>
      <c r="I23" s="233"/>
      <c r="J23" s="233"/>
      <c r="K23" s="234"/>
      <c r="L23" s="234"/>
      <c r="M23" s="56"/>
      <c r="N23" s="282"/>
      <c r="O23" s="35" t="s">
        <v>84</v>
      </c>
      <c r="P23" s="35" t="s">
        <v>85</v>
      </c>
      <c r="Q23" s="35" t="s">
        <v>86</v>
      </c>
      <c r="R23" s="35" t="s">
        <v>87</v>
      </c>
      <c r="S23" s="35"/>
      <c r="T23" s="283"/>
      <c r="U23" s="283"/>
      <c r="V23" s="283"/>
      <c r="W23" s="283"/>
      <c r="X23" s="35" t="s">
        <v>84</v>
      </c>
      <c r="Y23" s="35" t="s">
        <v>85</v>
      </c>
      <c r="Z23" s="35" t="s">
        <v>86</v>
      </c>
      <c r="AA23" s="35" t="s">
        <v>87</v>
      </c>
      <c r="AB23" s="35"/>
      <c r="AC23" s="35"/>
      <c r="AD23" s="35"/>
      <c r="AE23" s="35"/>
      <c r="AF23" s="35" t="s">
        <v>88</v>
      </c>
      <c r="AG23" s="282"/>
      <c r="AH23" s="282"/>
      <c r="AI23" s="282"/>
      <c r="AJ23" s="282"/>
      <c r="AK23" s="282"/>
      <c r="AL23" s="282"/>
      <c r="AM23" s="282"/>
      <c r="AN23" s="282"/>
      <c r="AO23" s="282"/>
      <c r="AP23" s="282"/>
      <c r="AQ23" s="282"/>
      <c r="AR23" s="282"/>
      <c r="AS23" s="282"/>
      <c r="AT23" s="282"/>
      <c r="AU23" s="282"/>
      <c r="AV23" s="282"/>
      <c r="AW23" s="282"/>
      <c r="AX23" s="282"/>
      <c r="AY23" s="282"/>
      <c r="AZ23" s="282"/>
      <c r="BA23" s="282"/>
      <c r="BB23" s="282"/>
      <c r="BC23" s="282"/>
      <c r="BD23" s="282"/>
      <c r="BE23" s="282"/>
      <c r="BF23" s="282"/>
      <c r="BG23" s="282"/>
      <c r="BH23" s="282"/>
      <c r="BI23" s="282"/>
      <c r="BJ23" s="282"/>
      <c r="BK23" s="282"/>
      <c r="BL23" s="282"/>
      <c r="BM23" s="282"/>
      <c r="BN23" s="282"/>
      <c r="BO23" s="282"/>
      <c r="BP23" s="282"/>
      <c r="BQ23" s="282"/>
      <c r="BR23" s="282"/>
      <c r="BS23" s="282"/>
      <c r="BT23" s="282"/>
      <c r="BU23" s="282"/>
      <c r="BV23" s="282"/>
      <c r="BW23" s="282"/>
      <c r="BX23" s="282"/>
      <c r="BY23" s="282"/>
      <c r="BZ23" s="282"/>
      <c r="CA23" s="282"/>
      <c r="CB23" s="282"/>
      <c r="CC23" s="282"/>
      <c r="CD23" s="282"/>
      <c r="CE23" s="282"/>
      <c r="CF23" s="282"/>
      <c r="CG23" s="282"/>
      <c r="CH23" s="282"/>
      <c r="CI23" s="282"/>
      <c r="CJ23" s="282"/>
      <c r="CK23" s="282"/>
      <c r="CL23" s="282"/>
      <c r="CM23" s="282"/>
      <c r="CN23" s="282"/>
      <c r="CO23" s="282"/>
      <c r="CP23" s="282"/>
      <c r="CQ23" s="282"/>
      <c r="CR23" s="282"/>
      <c r="CS23" s="282"/>
      <c r="CT23" s="282"/>
      <c r="CU23" s="282"/>
      <c r="CV23" s="282"/>
      <c r="CW23" s="282"/>
      <c r="CX23" s="282"/>
      <c r="CY23" s="282"/>
      <c r="CZ23" s="282"/>
      <c r="DA23" s="282"/>
      <c r="DB23" s="282"/>
      <c r="DC23" s="282"/>
      <c r="DD23" s="282"/>
      <c r="DE23" s="282"/>
      <c r="DF23" s="282"/>
      <c r="DG23" s="282"/>
      <c r="DH23" s="282"/>
      <c r="DI23" s="282"/>
      <c r="DJ23" s="282"/>
      <c r="DK23" s="282"/>
      <c r="DL23" s="282"/>
      <c r="DM23" s="282"/>
      <c r="DN23" s="282"/>
      <c r="DO23" s="282"/>
      <c r="DP23" s="282"/>
      <c r="DQ23" s="282"/>
      <c r="DR23" s="282"/>
      <c r="DS23" s="282"/>
      <c r="DT23" s="282"/>
      <c r="DU23" s="282"/>
      <c r="DV23" s="282"/>
      <c r="DW23" s="282"/>
      <c r="DX23" s="282"/>
      <c r="DY23" s="282"/>
      <c r="DZ23" s="282"/>
      <c r="EA23" s="282"/>
      <c r="EB23" s="282"/>
      <c r="EC23" s="282"/>
      <c r="ED23" s="282"/>
      <c r="EE23" s="282"/>
      <c r="EF23" s="282"/>
      <c r="EG23" s="282"/>
      <c r="EH23" s="282"/>
      <c r="EI23" s="282"/>
      <c r="EJ23" s="282"/>
      <c r="EK23" s="282"/>
      <c r="EL23" s="282"/>
      <c r="EM23" s="282"/>
      <c r="EN23" s="282"/>
      <c r="EO23" s="282"/>
      <c r="EP23" s="282"/>
      <c r="EQ23" s="282"/>
      <c r="ER23" s="282"/>
      <c r="ES23" s="282"/>
      <c r="ET23" s="282"/>
      <c r="EU23" s="282"/>
      <c r="EV23" s="282"/>
      <c r="EW23" s="282"/>
      <c r="EX23" s="282"/>
      <c r="EY23" s="282"/>
      <c r="EZ23" s="282"/>
      <c r="FA23" s="282"/>
      <c r="FB23" s="282"/>
      <c r="FC23" s="282"/>
      <c r="FD23" s="282"/>
      <c r="FE23" s="282"/>
      <c r="FF23" s="282"/>
      <c r="FG23" s="282"/>
      <c r="FH23" s="282"/>
      <c r="FI23" s="282"/>
      <c r="FJ23" s="282"/>
      <c r="FK23" s="282"/>
      <c r="FL23" s="282"/>
      <c r="FM23" s="282"/>
      <c r="FN23" s="282"/>
      <c r="FO23" s="282"/>
      <c r="FP23" s="282"/>
      <c r="FQ23" s="282"/>
      <c r="FR23" s="282"/>
      <c r="FS23" s="282"/>
      <c r="FT23" s="282"/>
      <c r="FU23" s="282"/>
      <c r="FV23" s="282"/>
      <c r="FW23" s="282"/>
      <c r="FX23" s="282"/>
      <c r="FY23" s="282"/>
      <c r="FZ23" s="282"/>
      <c r="GA23" s="282"/>
      <c r="GB23" s="282"/>
      <c r="GC23" s="282"/>
      <c r="GD23" s="282"/>
      <c r="GE23" s="282"/>
      <c r="GF23" s="282"/>
      <c r="GG23" s="282"/>
      <c r="GH23" s="282"/>
      <c r="GI23" s="282"/>
      <c r="GJ23" s="282"/>
      <c r="GK23" s="282"/>
      <c r="GL23" s="282"/>
      <c r="GM23" s="282"/>
      <c r="GN23" s="282"/>
      <c r="GO23" s="282"/>
      <c r="GP23" s="282"/>
      <c r="GQ23" s="282"/>
      <c r="GR23" s="282"/>
      <c r="GS23" s="282"/>
      <c r="GT23" s="282"/>
      <c r="GU23" s="282"/>
      <c r="GV23" s="282"/>
      <c r="GW23" s="282"/>
      <c r="GX23" s="282"/>
      <c r="GY23" s="282"/>
      <c r="GZ23" s="282"/>
      <c r="HA23" s="282"/>
      <c r="HB23" s="282"/>
      <c r="HC23" s="282"/>
      <c r="HD23" s="282"/>
      <c r="HE23" s="282"/>
      <c r="HF23" s="282"/>
      <c r="HG23" s="282"/>
      <c r="HH23" s="282"/>
      <c r="HI23" s="282"/>
      <c r="HJ23" s="282"/>
      <c r="HK23" s="282"/>
      <c r="HL23" s="282"/>
      <c r="HM23" s="282"/>
      <c r="HN23" s="282"/>
      <c r="HO23" s="282"/>
      <c r="HP23" s="282"/>
      <c r="HQ23" s="282"/>
      <c r="HR23" s="282"/>
      <c r="HS23" s="282"/>
      <c r="HT23" s="282"/>
      <c r="HU23" s="282"/>
      <c r="HV23" s="282"/>
      <c r="HW23" s="282"/>
      <c r="HX23" s="282"/>
      <c r="HY23" s="282"/>
      <c r="HZ23" s="282"/>
      <c r="IA23" s="282"/>
      <c r="IB23" s="282"/>
      <c r="IC23" s="282"/>
      <c r="ID23" s="282"/>
      <c r="IE23" s="282"/>
      <c r="IF23" s="282"/>
      <c r="IG23" s="282"/>
      <c r="IH23" s="282"/>
      <c r="II23" s="282"/>
      <c r="IJ23" s="282"/>
      <c r="IK23" s="282"/>
      <c r="IL23" s="282"/>
      <c r="IM23" s="282"/>
      <c r="IN23" s="282"/>
      <c r="IO23" s="282"/>
      <c r="IP23" s="282"/>
      <c r="IQ23" s="282"/>
      <c r="IR23" s="282"/>
      <c r="IS23" s="282"/>
      <c r="IT23" s="282"/>
      <c r="IU23" s="282"/>
    </row>
    <row r="24" spans="1:255" s="290" customFormat="1" ht="33.20" customHeight="1">
      <c r="A24" s="255"/>
      <c r="B24" s="256" t="n">
        <v>1</v>
      </c>
      <c r="C24" s="257"/>
      <c r="D24" s="258" t="s">
        <v>150</v>
      </c>
      <c r="E24" s="258" t="s">
        <v>151</v>
      </c>
      <c r="F24" s="312" t="s">
        <v>142</v>
      </c>
      <c r="G24" s="260"/>
      <c r="H24" s="263" t="s">
        <v>99</v>
      </c>
      <c r="I24" s="263" t="s">
        <v>92</v>
      </c>
      <c r="J24" s="263" t="s">
        <v>92</v>
      </c>
      <c r="K24" s="306" t="n">
        <v>1</v>
      </c>
      <c r="L24" s="264" t="s">
        <v>95</v>
      </c>
      <c r="M24" s="37" t="str">
        <f>IF($A24="","",VLOOKUP($A24,'[1]m round robin žrebna lista'!$A$7:$R$128,14))</f>
        <v/>
      </c>
      <c r="N24" s="285"/>
      <c r="O24" s="286" t="str">
        <f>UPPER(IF($A24="","",VLOOKUP($A24,'[1]m round robin žrebna lista'!$A$7:$R$128,2)))</f>
        <v/>
      </c>
      <c r="P24" s="286" t="str">
        <f>UPPER(IF($A24="","",VLOOKUP($A24,'[1]m round robin žrebna lista'!$A$7:$R$128,3)))</f>
        <v/>
      </c>
      <c r="Q24" s="286" t="str">
        <f>PROPER(IF($A24="","",VLOOKUP($A24,'[1]m round robin žrebna lista'!$A$7:$R$128,4)))</f>
        <v/>
      </c>
      <c r="R24" s="286" t="str">
        <f>UPPER(IF($A24="","",VLOOKUP($A24,'[1]m round robin žrebna lista'!$A$7:$R$128,5)))</f>
        <v/>
      </c>
      <c r="S24" s="287"/>
      <c r="T24" s="288"/>
      <c r="U24" s="288"/>
      <c r="V24" s="288"/>
      <c r="W24" s="285"/>
      <c r="X24" s="286" t="str">
        <f>UPPER(IF($A24="","",VLOOKUP($A24,'[1]m round robin žrebna lista'!$A$7:$R$128,2)))</f>
        <v/>
      </c>
      <c r="Y24" s="286" t="str">
        <f>UPPER(IF($A24="","",VLOOKUP($A24,'[1]m round robin žrebna lista'!$A$7:$R$128,3)))</f>
        <v/>
      </c>
      <c r="Z24" s="286" t="str">
        <f>PROPER(IF($A24="","",VLOOKUP($A24,'[1]m round robin žrebna lista'!$A$7:$R$128,4)))</f>
        <v/>
      </c>
      <c r="AA24" s="286" t="str">
        <f>UPPER(IF($A24="","",VLOOKUP($A24,'[1]m round robin žrebna lista'!$A$7:$R$128,5)))</f>
        <v/>
      </c>
      <c r="AB24" s="287"/>
      <c r="AC24" s="288" t="str">
        <f>IF(T24="","",IF(T24="1bb","1bb",IF(T24="2bb","2bb",IF(T24=1,$M25,0))))</f>
        <v/>
      </c>
      <c r="AD24" s="288" t="str">
        <f>IF(U24="","",IF(U24="1bb","1bb",IF(U24="3bb","3bb",IF(U24=1,$M26,0))))</f>
        <v/>
      </c>
      <c r="AE24" s="288" t="str">
        <f>IF(V24="","",IF(V24="1bb","1bb",IF(V24="4bb","4bb",IF(V24=1,$M27,0))))</f>
        <v/>
      </c>
      <c r="AF24" s="288">
        <f>SUM(AC24:AE24)</f>
        <v>0</v>
      </c>
      <c r="AG24" s="289"/>
      <c r="AH24" s="289"/>
      <c r="AI24" s="289"/>
      <c r="AJ24" s="289"/>
      <c r="AK24" s="289"/>
      <c r="AL24" s="289"/>
      <c r="AM24" s="289"/>
      <c r="AN24" s="289"/>
      <c r="AO24" s="289"/>
      <c r="AP24" s="289"/>
      <c r="AQ24" s="289"/>
      <c r="AR24" s="289"/>
      <c r="AS24" s="289"/>
      <c r="AT24" s="289"/>
      <c r="AU24" s="289"/>
      <c r="AV24" s="289"/>
      <c r="AW24" s="289"/>
      <c r="AX24" s="289"/>
      <c r="AY24" s="289"/>
      <c r="AZ24" s="289"/>
      <c r="BA24" s="289"/>
      <c r="BB24" s="289"/>
      <c r="BC24" s="289"/>
      <c r="BD24" s="289"/>
      <c r="BE24" s="289"/>
      <c r="BF24" s="289"/>
      <c r="BG24" s="289"/>
      <c r="BH24" s="289"/>
      <c r="BI24" s="289"/>
      <c r="BJ24" s="289"/>
      <c r="BK24" s="289"/>
      <c r="BL24" s="289"/>
      <c r="BM24" s="289"/>
      <c r="BN24" s="289"/>
      <c r="BO24" s="289"/>
      <c r="BP24" s="289"/>
      <c r="BQ24" s="289"/>
      <c r="BR24" s="289"/>
      <c r="BS24" s="289"/>
      <c r="BT24" s="289"/>
      <c r="BU24" s="289"/>
      <c r="BV24" s="289"/>
      <c r="BW24" s="289"/>
      <c r="BX24" s="289"/>
      <c r="BY24" s="289"/>
      <c r="BZ24" s="289"/>
      <c r="CA24" s="289"/>
      <c r="CB24" s="289"/>
      <c r="CC24" s="289"/>
      <c r="CD24" s="289"/>
      <c r="CE24" s="289"/>
      <c r="CF24" s="289"/>
      <c r="CG24" s="289"/>
      <c r="CH24" s="289"/>
      <c r="CI24" s="289"/>
      <c r="CJ24" s="289"/>
      <c r="CK24" s="289"/>
      <c r="CL24" s="289"/>
      <c r="CM24" s="289"/>
      <c r="CN24" s="289"/>
      <c r="CO24" s="289"/>
      <c r="CP24" s="289"/>
      <c r="CQ24" s="289"/>
      <c r="CR24" s="289"/>
      <c r="CS24" s="289"/>
      <c r="CT24" s="289"/>
      <c r="CU24" s="289"/>
      <c r="CV24" s="289"/>
      <c r="CW24" s="289"/>
      <c r="CX24" s="289"/>
      <c r="CY24" s="289"/>
      <c r="CZ24" s="289"/>
      <c r="DA24" s="289"/>
      <c r="DB24" s="289"/>
      <c r="DC24" s="289"/>
      <c r="DD24" s="289"/>
      <c r="DE24" s="289"/>
      <c r="DF24" s="289"/>
      <c r="DG24" s="289"/>
      <c r="DH24" s="289"/>
      <c r="DI24" s="289"/>
      <c r="DJ24" s="289"/>
      <c r="DK24" s="289"/>
      <c r="DL24" s="289"/>
      <c r="DM24" s="289"/>
      <c r="DN24" s="289"/>
      <c r="DO24" s="289"/>
      <c r="DP24" s="289"/>
      <c r="DQ24" s="289"/>
      <c r="DR24" s="289"/>
      <c r="DS24" s="289"/>
      <c r="DT24" s="289"/>
      <c r="DU24" s="289"/>
      <c r="DV24" s="289"/>
      <c r="DW24" s="289"/>
      <c r="DX24" s="289"/>
      <c r="DY24" s="289"/>
      <c r="DZ24" s="289"/>
      <c r="EA24" s="289"/>
      <c r="EB24" s="289"/>
      <c r="EC24" s="289"/>
      <c r="ED24" s="289"/>
      <c r="EE24" s="289"/>
      <c r="EF24" s="289"/>
      <c r="EG24" s="289"/>
      <c r="EH24" s="289"/>
      <c r="EI24" s="289"/>
      <c r="EJ24" s="289"/>
      <c r="EK24" s="289"/>
      <c r="EL24" s="289"/>
      <c r="EM24" s="289"/>
      <c r="EN24" s="289"/>
      <c r="EO24" s="289"/>
      <c r="EP24" s="289"/>
      <c r="EQ24" s="289"/>
      <c r="ER24" s="289"/>
      <c r="ES24" s="289"/>
      <c r="ET24" s="289"/>
      <c r="EU24" s="289"/>
      <c r="EV24" s="289"/>
      <c r="EW24" s="289"/>
      <c r="EX24" s="289"/>
      <c r="EY24" s="289"/>
      <c r="EZ24" s="289"/>
      <c r="FA24" s="289"/>
      <c r="FB24" s="289"/>
      <c r="FC24" s="289"/>
      <c r="FD24" s="289"/>
      <c r="FE24" s="289"/>
      <c r="FF24" s="289"/>
      <c r="FG24" s="289"/>
      <c r="FH24" s="289"/>
      <c r="FI24" s="289"/>
      <c r="FJ24" s="289"/>
      <c r="FK24" s="289"/>
      <c r="FL24" s="289"/>
      <c r="FM24" s="289"/>
      <c r="FN24" s="289"/>
      <c r="FO24" s="289"/>
      <c r="FP24" s="289"/>
      <c r="FQ24" s="289"/>
      <c r="FR24" s="289"/>
      <c r="FS24" s="289"/>
      <c r="FT24" s="289"/>
      <c r="FU24" s="289"/>
      <c r="FV24" s="289"/>
      <c r="FW24" s="289"/>
      <c r="FX24" s="289"/>
      <c r="FY24" s="289"/>
      <c r="FZ24" s="289"/>
      <c r="GA24" s="289"/>
      <c r="GB24" s="289"/>
      <c r="GC24" s="289"/>
      <c r="GD24" s="289"/>
      <c r="GE24" s="289"/>
      <c r="GF24" s="289"/>
      <c r="GG24" s="289"/>
      <c r="GH24" s="289"/>
      <c r="GI24" s="289"/>
      <c r="GJ24" s="289"/>
      <c r="GK24" s="289"/>
      <c r="GL24" s="289"/>
      <c r="GM24" s="289"/>
      <c r="GN24" s="289"/>
      <c r="GO24" s="289"/>
      <c r="GP24" s="289"/>
      <c r="GQ24" s="289"/>
      <c r="GR24" s="289"/>
      <c r="GS24" s="289"/>
      <c r="GT24" s="289"/>
      <c r="GU24" s="289"/>
      <c r="GV24" s="289"/>
      <c r="GW24" s="289"/>
      <c r="GX24" s="289"/>
      <c r="GY24" s="289"/>
      <c r="GZ24" s="289"/>
      <c r="HA24" s="289"/>
      <c r="HB24" s="289"/>
      <c r="HC24" s="289"/>
      <c r="HD24" s="289"/>
      <c r="HE24" s="289"/>
      <c r="HF24" s="289"/>
      <c r="HG24" s="289"/>
      <c r="HH24" s="289"/>
      <c r="HI24" s="289"/>
      <c r="HJ24" s="289"/>
      <c r="HK24" s="289"/>
      <c r="HL24" s="289"/>
      <c r="HM24" s="289"/>
      <c r="HN24" s="289"/>
      <c r="HO24" s="289"/>
      <c r="HP24" s="289"/>
      <c r="HQ24" s="289"/>
      <c r="HR24" s="289"/>
      <c r="HS24" s="289"/>
      <c r="HT24" s="289"/>
      <c r="HU24" s="289"/>
      <c r="HV24" s="289"/>
      <c r="HW24" s="289"/>
      <c r="HX24" s="289"/>
      <c r="HY24" s="289"/>
      <c r="HZ24" s="289"/>
      <c r="IA24" s="289"/>
      <c r="IB24" s="289"/>
      <c r="IC24" s="289"/>
      <c r="ID24" s="289"/>
      <c r="IE24" s="289"/>
      <c r="IF24" s="289"/>
      <c r="IG24" s="289"/>
      <c r="IH24" s="289"/>
      <c r="II24" s="289"/>
      <c r="IJ24" s="289"/>
      <c r="IK24" s="289"/>
      <c r="IL24" s="289"/>
      <c r="IM24" s="289"/>
      <c r="IN24" s="289"/>
      <c r="IO24" s="289"/>
      <c r="IP24" s="289"/>
      <c r="IQ24" s="289"/>
      <c r="IR24" s="289"/>
      <c r="IS24" s="289"/>
      <c r="IT24" s="289"/>
      <c r="IU24" s="289"/>
    </row>
    <row r="25" spans="1:255" s="290" customFormat="1" ht="33.20" customHeight="1">
      <c r="A25" s="255"/>
      <c r="B25" s="256" t="n">
        <v>2</v>
      </c>
      <c r="C25" s="257" t="str">
        <f>UPPER(IF($A25="","",VLOOKUP($A25,'[1]m round robin žrebna lista'!$A$7:$R$128,2)))</f>
        <v/>
      </c>
      <c r="D25" s="258" t="s">
        <v>152</v>
      </c>
      <c r="E25" s="258" t="s">
        <v>153</v>
      </c>
      <c r="F25" s="312" t="s">
        <v>91</v>
      </c>
      <c r="G25" s="263" t="s">
        <v>92</v>
      </c>
      <c r="H25" s="260"/>
      <c r="I25" s="263" t="s">
        <v>92</v>
      </c>
      <c r="J25" s="263" t="s">
        <v>92</v>
      </c>
      <c r="K25" s="313" t="s">
        <v>94</v>
      </c>
      <c r="L25" s="264" t="s">
        <v>114</v>
      </c>
      <c r="M25" s="37" t="str">
        <f>IF($A25="","",VLOOKUP($A25,'[1]m round robin žrebna lista'!$A$7:$R$128,14))</f>
        <v/>
      </c>
      <c r="N25" s="285"/>
      <c r="O25" s="286" t="str">
        <f>UPPER(IF($A25="","",VLOOKUP($A25,'[1]m round robin žrebna lista'!$A$7:$R$128,2)))</f>
        <v/>
      </c>
      <c r="P25" s="286" t="str">
        <f>UPPER(IF($A25="","",VLOOKUP($A25,'[1]m round robin žrebna lista'!$A$7:$R$128,3)))</f>
        <v/>
      </c>
      <c r="Q25" s="286" t="str">
        <f>PROPER(IF($A25="","",VLOOKUP($A25,'[1]m round robin žrebna lista'!$A$7:$R$128,4)))</f>
        <v/>
      </c>
      <c r="R25" s="286" t="str">
        <f>UPPER(IF($A25="","",VLOOKUP($A25,'[1]m round robin žrebna lista'!$A$7:$R$128,5)))</f>
        <v/>
      </c>
      <c r="S25" s="288"/>
      <c r="T25" s="287"/>
      <c r="U25" s="288"/>
      <c r="V25" s="288"/>
      <c r="W25" s="285"/>
      <c r="X25" s="286" t="str">
        <f>UPPER(IF($A25="","",VLOOKUP($A25,'[1]m round robin žrebna lista'!$A$7:$R$128,2)))</f>
        <v/>
      </c>
      <c r="Y25" s="286" t="str">
        <f>UPPER(IF($A25="","",VLOOKUP($A25,'[1]m round robin žrebna lista'!$A$7:$R$128,3)))</f>
        <v/>
      </c>
      <c r="Z25" s="286" t="str">
        <f>PROPER(IF($A25="","",VLOOKUP($A25,'[1]m round robin žrebna lista'!$A$7:$R$128,4)))</f>
        <v/>
      </c>
      <c r="AA25" s="286" t="str">
        <f>UPPER(IF($A25="","",VLOOKUP($A25,'[1]m round robin žrebna lista'!$A$7:$R$128,5)))</f>
        <v/>
      </c>
      <c r="AB25" s="288" t="str">
        <f>IF(S25="","",IF(S25="1bb","1bb",IF(S25="2bb","2bb",IF(S25=1,0,M24))))</f>
        <v/>
      </c>
      <c r="AC25" s="287"/>
      <c r="AD25" s="288" t="str">
        <f>IF(U25="","",IF(U25="2bb","2bb",IF(U25="3bb","3bb",IF(U25=2,M26,0))))</f>
        <v/>
      </c>
      <c r="AE25" s="288" t="str">
        <f>IF(V25="","",IF(V25="2bb","2bb",IF(V25="4bb","4bb",IF(V25=2,M27,0))))</f>
        <v/>
      </c>
      <c r="AF25" s="288">
        <f>SUM(AB25:AE25)</f>
        <v>0</v>
      </c>
      <c r="AG25" s="289"/>
      <c r="AH25" s="289"/>
      <c r="AI25" s="289"/>
      <c r="AJ25" s="289"/>
      <c r="AK25" s="289"/>
      <c r="AL25" s="289"/>
      <c r="AM25" s="289"/>
      <c r="AN25" s="289"/>
      <c r="AO25" s="289"/>
      <c r="AP25" s="289"/>
      <c r="AQ25" s="289"/>
      <c r="AR25" s="289"/>
      <c r="AS25" s="289"/>
      <c r="AT25" s="289"/>
      <c r="AU25" s="289"/>
      <c r="AV25" s="289"/>
      <c r="AW25" s="289"/>
      <c r="AX25" s="289"/>
      <c r="AY25" s="289"/>
      <c r="AZ25" s="289"/>
      <c r="BA25" s="289"/>
      <c r="BB25" s="289"/>
      <c r="BC25" s="289"/>
      <c r="BD25" s="289"/>
      <c r="BE25" s="289"/>
      <c r="BF25" s="289"/>
      <c r="BG25" s="289"/>
      <c r="BH25" s="289"/>
      <c r="BI25" s="289"/>
      <c r="BJ25" s="289"/>
      <c r="BK25" s="289"/>
      <c r="BL25" s="289"/>
      <c r="BM25" s="289"/>
      <c r="BN25" s="289"/>
      <c r="BO25" s="289"/>
      <c r="BP25" s="289"/>
      <c r="BQ25" s="289"/>
      <c r="BR25" s="289"/>
      <c r="BS25" s="289"/>
      <c r="BT25" s="289"/>
      <c r="BU25" s="289"/>
      <c r="BV25" s="289"/>
      <c r="BW25" s="289"/>
      <c r="BX25" s="289"/>
      <c r="BY25" s="289"/>
      <c r="BZ25" s="289"/>
      <c r="CA25" s="289"/>
      <c r="CB25" s="289"/>
      <c r="CC25" s="289"/>
      <c r="CD25" s="289"/>
      <c r="CE25" s="289"/>
      <c r="CF25" s="289"/>
      <c r="CG25" s="289"/>
      <c r="CH25" s="289"/>
      <c r="CI25" s="289"/>
      <c r="CJ25" s="289"/>
      <c r="CK25" s="289"/>
      <c r="CL25" s="289"/>
      <c r="CM25" s="289"/>
      <c r="CN25" s="289"/>
      <c r="CO25" s="289"/>
      <c r="CP25" s="289"/>
      <c r="CQ25" s="289"/>
      <c r="CR25" s="289"/>
      <c r="CS25" s="289"/>
      <c r="CT25" s="289"/>
      <c r="CU25" s="289"/>
      <c r="CV25" s="289"/>
      <c r="CW25" s="289"/>
      <c r="CX25" s="289"/>
      <c r="CY25" s="289"/>
      <c r="CZ25" s="289"/>
      <c r="DA25" s="289"/>
      <c r="DB25" s="289"/>
      <c r="DC25" s="289"/>
      <c r="DD25" s="289"/>
      <c r="DE25" s="289"/>
      <c r="DF25" s="289"/>
      <c r="DG25" s="289"/>
      <c r="DH25" s="289"/>
      <c r="DI25" s="289"/>
      <c r="DJ25" s="289"/>
      <c r="DK25" s="289"/>
      <c r="DL25" s="289"/>
      <c r="DM25" s="289"/>
      <c r="DN25" s="289"/>
      <c r="DO25" s="289"/>
      <c r="DP25" s="289"/>
      <c r="DQ25" s="289"/>
      <c r="DR25" s="289"/>
      <c r="DS25" s="289"/>
      <c r="DT25" s="289"/>
      <c r="DU25" s="289"/>
      <c r="DV25" s="289"/>
      <c r="DW25" s="289"/>
      <c r="DX25" s="289"/>
      <c r="DY25" s="289"/>
      <c r="DZ25" s="289"/>
      <c r="EA25" s="289"/>
      <c r="EB25" s="289"/>
      <c r="EC25" s="289"/>
      <c r="ED25" s="289"/>
      <c r="EE25" s="289"/>
      <c r="EF25" s="289"/>
      <c r="EG25" s="289"/>
      <c r="EH25" s="289"/>
      <c r="EI25" s="289"/>
      <c r="EJ25" s="289"/>
      <c r="EK25" s="289"/>
      <c r="EL25" s="289"/>
      <c r="EM25" s="289"/>
      <c r="EN25" s="289"/>
      <c r="EO25" s="289"/>
      <c r="EP25" s="289"/>
      <c r="EQ25" s="289"/>
      <c r="ER25" s="289"/>
      <c r="ES25" s="289"/>
      <c r="ET25" s="289"/>
      <c r="EU25" s="289"/>
      <c r="EV25" s="289"/>
      <c r="EW25" s="289"/>
      <c r="EX25" s="289"/>
      <c r="EY25" s="289"/>
      <c r="EZ25" s="289"/>
      <c r="FA25" s="289"/>
      <c r="FB25" s="289"/>
      <c r="FC25" s="289"/>
      <c r="FD25" s="289"/>
      <c r="FE25" s="289"/>
      <c r="FF25" s="289"/>
      <c r="FG25" s="289"/>
      <c r="FH25" s="289"/>
      <c r="FI25" s="289"/>
      <c r="FJ25" s="289"/>
      <c r="FK25" s="289"/>
      <c r="FL25" s="289"/>
      <c r="FM25" s="289"/>
      <c r="FN25" s="289"/>
      <c r="FO25" s="289"/>
      <c r="FP25" s="289"/>
      <c r="FQ25" s="289"/>
      <c r="FR25" s="289"/>
      <c r="FS25" s="289"/>
      <c r="FT25" s="289"/>
      <c r="FU25" s="289"/>
      <c r="FV25" s="289"/>
      <c r="FW25" s="289"/>
      <c r="FX25" s="289"/>
      <c r="FY25" s="289"/>
      <c r="FZ25" s="289"/>
      <c r="GA25" s="289"/>
      <c r="GB25" s="289"/>
      <c r="GC25" s="289"/>
      <c r="GD25" s="289"/>
      <c r="GE25" s="289"/>
      <c r="GF25" s="289"/>
      <c r="GG25" s="289"/>
      <c r="GH25" s="289"/>
      <c r="GI25" s="289"/>
      <c r="GJ25" s="289"/>
      <c r="GK25" s="289"/>
      <c r="GL25" s="289"/>
      <c r="GM25" s="289"/>
      <c r="GN25" s="289"/>
      <c r="GO25" s="289"/>
      <c r="GP25" s="289"/>
      <c r="GQ25" s="289"/>
      <c r="GR25" s="289"/>
      <c r="GS25" s="289"/>
      <c r="GT25" s="289"/>
      <c r="GU25" s="289"/>
      <c r="GV25" s="289"/>
      <c r="GW25" s="289"/>
      <c r="GX25" s="289"/>
      <c r="GY25" s="289"/>
      <c r="GZ25" s="289"/>
      <c r="HA25" s="289"/>
      <c r="HB25" s="289"/>
      <c r="HC25" s="289"/>
      <c r="HD25" s="289"/>
      <c r="HE25" s="289"/>
      <c r="HF25" s="289"/>
      <c r="HG25" s="289"/>
      <c r="HH25" s="289"/>
      <c r="HI25" s="289"/>
      <c r="HJ25" s="289"/>
      <c r="HK25" s="289"/>
      <c r="HL25" s="289"/>
      <c r="HM25" s="289"/>
      <c r="HN25" s="289"/>
      <c r="HO25" s="289"/>
      <c r="HP25" s="289"/>
      <c r="HQ25" s="289"/>
      <c r="HR25" s="289"/>
      <c r="HS25" s="289"/>
      <c r="HT25" s="289"/>
      <c r="HU25" s="289"/>
      <c r="HV25" s="289"/>
      <c r="HW25" s="289"/>
      <c r="HX25" s="289"/>
      <c r="HY25" s="289"/>
      <c r="HZ25" s="289"/>
      <c r="IA25" s="289"/>
      <c r="IB25" s="289"/>
      <c r="IC25" s="289"/>
      <c r="ID25" s="289"/>
      <c r="IE25" s="289"/>
      <c r="IF25" s="289"/>
      <c r="IG25" s="289"/>
      <c r="IH25" s="289"/>
      <c r="II25" s="289"/>
      <c r="IJ25" s="289"/>
      <c r="IK25" s="289"/>
      <c r="IL25" s="289"/>
      <c r="IM25" s="289"/>
      <c r="IN25" s="289"/>
      <c r="IO25" s="289"/>
      <c r="IP25" s="289"/>
      <c r="IQ25" s="289"/>
      <c r="IR25" s="289"/>
      <c r="IS25" s="289"/>
      <c r="IT25" s="289"/>
      <c r="IU25" s="289"/>
    </row>
    <row r="26" spans="1:255" s="290" customFormat="1" ht="33.20" customHeight="1">
      <c r="A26" s="255"/>
      <c r="B26" s="256" t="n">
        <v>3</v>
      </c>
      <c r="C26" s="257" t="str">
        <f>UPPER(IF($A26="","",VLOOKUP($A26,'[1]m round robin žrebna lista'!$A$7:$R$128,2)))</f>
        <v/>
      </c>
      <c r="D26" s="258" t="s">
        <v>154</v>
      </c>
      <c r="E26" s="258" t="s">
        <v>155</v>
      </c>
      <c r="F26" s="312" t="s">
        <v>149</v>
      </c>
      <c r="G26" s="263" t="s">
        <v>99</v>
      </c>
      <c r="H26" s="263" t="s">
        <v>99</v>
      </c>
      <c r="I26" s="260"/>
      <c r="J26" s="263" t="s">
        <v>93</v>
      </c>
      <c r="K26" s="306" t="n">
        <v>2</v>
      </c>
      <c r="L26" s="264" t="s">
        <v>106</v>
      </c>
      <c r="M26" s="37" t="str">
        <f>IF($A26="","",VLOOKUP($A26,'[1]m round robin žrebna lista'!$A$7:$R$128,14))</f>
        <v/>
      </c>
      <c r="N26" s="285"/>
      <c r="O26" s="286" t="str">
        <f>UPPER(IF($A26="","",VLOOKUP($A26,'[1]m round robin žrebna lista'!$A$7:$R$128,2)))</f>
        <v/>
      </c>
      <c r="P26" s="286" t="str">
        <f>UPPER(IF($A26="","",VLOOKUP($A26,'[1]m round robin žrebna lista'!$A$7:$R$128,3)))</f>
        <v/>
      </c>
      <c r="Q26" s="286" t="str">
        <f>PROPER(IF($A26="","",VLOOKUP($A26,'[1]m round robin žrebna lista'!$A$7:$R$128,4)))</f>
        <v/>
      </c>
      <c r="R26" s="286" t="str">
        <f>UPPER(IF($A26="","",VLOOKUP($A26,'[1]m round robin žrebna lista'!$A$7:$R$128,5)))</f>
        <v/>
      </c>
      <c r="S26" s="288"/>
      <c r="T26" s="288"/>
      <c r="U26" s="287"/>
      <c r="V26" s="288"/>
      <c r="W26" s="285"/>
      <c r="X26" s="286" t="str">
        <f>UPPER(IF($A26="","",VLOOKUP($A26,'[1]m round robin žrebna lista'!$A$7:$R$128,2)))</f>
        <v/>
      </c>
      <c r="Y26" s="286" t="str">
        <f>UPPER(IF($A26="","",VLOOKUP($A26,'[1]m round robin žrebna lista'!$A$7:$R$128,3)))</f>
        <v/>
      </c>
      <c r="Z26" s="286" t="str">
        <f>PROPER(IF($A26="","",VLOOKUP($A26,'[1]m round robin žrebna lista'!$A$7:$R$128,4)))</f>
        <v/>
      </c>
      <c r="AA26" s="286" t="str">
        <f>UPPER(IF($A26="","",VLOOKUP($A26,'[1]m round robin žrebna lista'!$A$7:$R$128,5)))</f>
        <v/>
      </c>
      <c r="AB26" s="288" t="str">
        <f>IF(S26="","",IF(S26="1bb","1bb",IF(S26="3bb","3bb",IF(S26=1,0,M24))))</f>
        <v/>
      </c>
      <c r="AC26" s="288" t="str">
        <f>IF(T26="","",IF(T26="2bb","2bb",IF(T26="3bb","3bb",IF(T26=2,0,M25))))</f>
        <v/>
      </c>
      <c r="AD26" s="287"/>
      <c r="AE26" s="288" t="str">
        <f>IF(V26="","",IF(V26="3bb","3bb",IF(V26="4bb","4bb",IF(V26=3,M27,0))))</f>
        <v/>
      </c>
      <c r="AF26" s="288">
        <f>SUM(AB26:AE26)</f>
        <v>0</v>
      </c>
      <c r="AG26" s="289"/>
      <c r="AH26" s="289"/>
      <c r="AI26" s="289"/>
      <c r="AJ26" s="289"/>
      <c r="AK26" s="289"/>
      <c r="AL26" s="289"/>
      <c r="AM26" s="289"/>
      <c r="AN26" s="289"/>
      <c r="AO26" s="289"/>
      <c r="AP26" s="289"/>
      <c r="AQ26" s="289"/>
      <c r="AR26" s="289"/>
      <c r="AS26" s="289"/>
      <c r="AT26" s="289"/>
      <c r="AU26" s="289"/>
      <c r="AV26" s="289"/>
      <c r="AW26" s="289"/>
      <c r="AX26" s="289"/>
      <c r="AY26" s="289"/>
      <c r="AZ26" s="289"/>
      <c r="BA26" s="289"/>
      <c r="BB26" s="289"/>
      <c r="BC26" s="289"/>
      <c r="BD26" s="289"/>
      <c r="BE26" s="289"/>
      <c r="BF26" s="289"/>
      <c r="BG26" s="289"/>
      <c r="BH26" s="289"/>
      <c r="BI26" s="289"/>
      <c r="BJ26" s="289"/>
      <c r="BK26" s="289"/>
      <c r="BL26" s="289"/>
      <c r="BM26" s="289"/>
      <c r="BN26" s="289"/>
      <c r="BO26" s="289"/>
      <c r="BP26" s="289"/>
      <c r="BQ26" s="289"/>
      <c r="BR26" s="289"/>
      <c r="BS26" s="289"/>
      <c r="BT26" s="289"/>
      <c r="BU26" s="289"/>
      <c r="BV26" s="289"/>
      <c r="BW26" s="289"/>
      <c r="BX26" s="289"/>
      <c r="BY26" s="289"/>
      <c r="BZ26" s="289"/>
      <c r="CA26" s="289"/>
      <c r="CB26" s="289"/>
      <c r="CC26" s="289"/>
      <c r="CD26" s="289"/>
      <c r="CE26" s="289"/>
      <c r="CF26" s="289"/>
      <c r="CG26" s="289"/>
      <c r="CH26" s="289"/>
      <c r="CI26" s="289"/>
      <c r="CJ26" s="289"/>
      <c r="CK26" s="289"/>
      <c r="CL26" s="289"/>
      <c r="CM26" s="289"/>
      <c r="CN26" s="289"/>
      <c r="CO26" s="289"/>
      <c r="CP26" s="289"/>
      <c r="CQ26" s="289"/>
      <c r="CR26" s="289"/>
      <c r="CS26" s="289"/>
      <c r="CT26" s="289"/>
      <c r="CU26" s="289"/>
      <c r="CV26" s="289"/>
      <c r="CW26" s="289"/>
      <c r="CX26" s="289"/>
      <c r="CY26" s="289"/>
      <c r="CZ26" s="289"/>
      <c r="DA26" s="289"/>
      <c r="DB26" s="289"/>
      <c r="DC26" s="289"/>
      <c r="DD26" s="289"/>
      <c r="DE26" s="289"/>
      <c r="DF26" s="289"/>
      <c r="DG26" s="289"/>
      <c r="DH26" s="289"/>
      <c r="DI26" s="289"/>
      <c r="DJ26" s="289"/>
      <c r="DK26" s="289"/>
      <c r="DL26" s="289"/>
      <c r="DM26" s="289"/>
      <c r="DN26" s="289"/>
      <c r="DO26" s="289"/>
      <c r="DP26" s="289"/>
      <c r="DQ26" s="289"/>
      <c r="DR26" s="289"/>
      <c r="DS26" s="289"/>
      <c r="DT26" s="289"/>
      <c r="DU26" s="289"/>
      <c r="DV26" s="289"/>
      <c r="DW26" s="289"/>
      <c r="DX26" s="289"/>
      <c r="DY26" s="289"/>
      <c r="DZ26" s="289"/>
      <c r="EA26" s="289"/>
      <c r="EB26" s="289"/>
      <c r="EC26" s="289"/>
      <c r="ED26" s="289"/>
      <c r="EE26" s="289"/>
      <c r="EF26" s="289"/>
      <c r="EG26" s="289"/>
      <c r="EH26" s="289"/>
      <c r="EI26" s="289"/>
      <c r="EJ26" s="289"/>
      <c r="EK26" s="289"/>
      <c r="EL26" s="289"/>
      <c r="EM26" s="289"/>
      <c r="EN26" s="289"/>
      <c r="EO26" s="289"/>
      <c r="EP26" s="289"/>
      <c r="EQ26" s="289"/>
      <c r="ER26" s="289"/>
      <c r="ES26" s="289"/>
      <c r="ET26" s="289"/>
      <c r="EU26" s="289"/>
      <c r="EV26" s="289"/>
      <c r="EW26" s="289"/>
      <c r="EX26" s="289"/>
      <c r="EY26" s="289"/>
      <c r="EZ26" s="289"/>
      <c r="FA26" s="289"/>
      <c r="FB26" s="289"/>
      <c r="FC26" s="289"/>
      <c r="FD26" s="289"/>
      <c r="FE26" s="289"/>
      <c r="FF26" s="289"/>
      <c r="FG26" s="289"/>
      <c r="FH26" s="289"/>
      <c r="FI26" s="289"/>
      <c r="FJ26" s="289"/>
      <c r="FK26" s="289"/>
      <c r="FL26" s="289"/>
      <c r="FM26" s="289"/>
      <c r="FN26" s="289"/>
      <c r="FO26" s="289"/>
      <c r="FP26" s="289"/>
      <c r="FQ26" s="289"/>
      <c r="FR26" s="289"/>
      <c r="FS26" s="289"/>
      <c r="FT26" s="289"/>
      <c r="FU26" s="289"/>
      <c r="FV26" s="289"/>
      <c r="FW26" s="289"/>
      <c r="FX26" s="289"/>
      <c r="FY26" s="289"/>
      <c r="FZ26" s="289"/>
      <c r="GA26" s="289"/>
      <c r="GB26" s="289"/>
      <c r="GC26" s="289"/>
      <c r="GD26" s="289"/>
      <c r="GE26" s="289"/>
      <c r="GF26" s="289"/>
      <c r="GG26" s="289"/>
      <c r="GH26" s="289"/>
      <c r="GI26" s="289"/>
      <c r="GJ26" s="289"/>
      <c r="GK26" s="289"/>
      <c r="GL26" s="289"/>
      <c r="GM26" s="289"/>
      <c r="GN26" s="289"/>
      <c r="GO26" s="289"/>
      <c r="GP26" s="289"/>
      <c r="GQ26" s="289"/>
      <c r="GR26" s="289"/>
      <c r="GS26" s="289"/>
      <c r="GT26" s="289"/>
      <c r="GU26" s="289"/>
      <c r="GV26" s="289"/>
      <c r="GW26" s="289"/>
      <c r="GX26" s="289"/>
      <c r="GY26" s="289"/>
      <c r="GZ26" s="289"/>
      <c r="HA26" s="289"/>
      <c r="HB26" s="289"/>
      <c r="HC26" s="289"/>
      <c r="HD26" s="289"/>
      <c r="HE26" s="289"/>
      <c r="HF26" s="289"/>
      <c r="HG26" s="289"/>
      <c r="HH26" s="289"/>
      <c r="HI26" s="289"/>
      <c r="HJ26" s="289"/>
      <c r="HK26" s="289"/>
      <c r="HL26" s="289"/>
      <c r="HM26" s="289"/>
      <c r="HN26" s="289"/>
      <c r="HO26" s="289"/>
      <c r="HP26" s="289"/>
      <c r="HQ26" s="289"/>
      <c r="HR26" s="289"/>
      <c r="HS26" s="289"/>
      <c r="HT26" s="289"/>
      <c r="HU26" s="289"/>
      <c r="HV26" s="289"/>
      <c r="HW26" s="289"/>
      <c r="HX26" s="289"/>
      <c r="HY26" s="289"/>
      <c r="HZ26" s="289"/>
      <c r="IA26" s="289"/>
      <c r="IB26" s="289"/>
      <c r="IC26" s="289"/>
      <c r="ID26" s="289"/>
      <c r="IE26" s="289"/>
      <c r="IF26" s="289"/>
      <c r="IG26" s="289"/>
      <c r="IH26" s="289"/>
      <c r="II26" s="289"/>
      <c r="IJ26" s="289"/>
      <c r="IK26" s="289"/>
      <c r="IL26" s="289"/>
      <c r="IM26" s="289"/>
      <c r="IN26" s="289"/>
      <c r="IO26" s="289"/>
      <c r="IP26" s="289"/>
      <c r="IQ26" s="289"/>
      <c r="IR26" s="289"/>
      <c r="IS26" s="289"/>
      <c r="IT26" s="289"/>
      <c r="IU26" s="289"/>
    </row>
    <row r="27" spans="1:255" s="290" customFormat="1" ht="33.20" customHeight="1">
      <c r="A27" s="255"/>
      <c r="B27" s="256" t="n">
        <v>4</v>
      </c>
      <c r="C27" s="257" t="str">
        <f>UPPER(IF($A27="","",VLOOKUP($A27,'[1]m round robin žrebna lista'!$A$7:$R$128,2)))</f>
        <v/>
      </c>
      <c r="D27" s="258" t="s">
        <v>156</v>
      </c>
      <c r="E27" s="258" t="s">
        <v>157</v>
      </c>
      <c r="F27" s="312" t="s">
        <v>91</v>
      </c>
      <c r="G27" s="263" t="s">
        <v>99</v>
      </c>
      <c r="H27" s="263" t="s">
        <v>99</v>
      </c>
      <c r="I27" s="263" t="s">
        <v>104</v>
      </c>
      <c r="J27" s="260"/>
      <c r="K27" s="306" t="n">
        <v>3</v>
      </c>
      <c r="L27" s="264" t="s">
        <v>101</v>
      </c>
      <c r="M27" s="37" t="str">
        <f>IF($A27="","",VLOOKUP($A27,'[1]m round robin žrebna lista'!$A$7:$R$128,14))</f>
        <v/>
      </c>
      <c r="N27" s="285"/>
      <c r="O27" s="286" t="str">
        <f>UPPER(IF($A27="","",VLOOKUP($A27,'[1]m round robin žrebna lista'!$A$7:$R$128,2)))</f>
        <v/>
      </c>
      <c r="P27" s="286" t="str">
        <f>UPPER(IF($A27="","",VLOOKUP($A27,'[1]m round robin žrebna lista'!$A$7:$R$128,3)))</f>
        <v/>
      </c>
      <c r="Q27" s="286" t="str">
        <f>PROPER(IF($A27="","",VLOOKUP($A27,'[1]m round robin žrebna lista'!$A$7:$R$128,4)))</f>
        <v/>
      </c>
      <c r="R27" s="286" t="str">
        <f>UPPER(IF($A27="","",VLOOKUP($A27,'[1]m round robin žrebna lista'!$A$7:$R$128,5)))</f>
        <v/>
      </c>
      <c r="S27" s="288"/>
      <c r="T27" s="288"/>
      <c r="U27" s="288"/>
      <c r="V27" s="287"/>
      <c r="W27" s="285"/>
      <c r="X27" s="286" t="str">
        <f>UPPER(IF($A27="","",VLOOKUP($A27,'[1]m round robin žrebna lista'!$A$7:$R$128,2)))</f>
        <v/>
      </c>
      <c r="Y27" s="286" t="str">
        <f>UPPER(IF($A27="","",VLOOKUP($A27,'[1]m round robin žrebna lista'!$A$7:$R$128,3)))</f>
        <v/>
      </c>
      <c r="Z27" s="286" t="str">
        <f>PROPER(IF($A27="","",VLOOKUP($A27,'[1]m round robin žrebna lista'!$A$7:$R$128,4)))</f>
        <v/>
      </c>
      <c r="AA27" s="286" t="str">
        <f>UPPER(IF($A27="","",VLOOKUP($A27,'[1]m round robin žrebna lista'!$A$7:$R$128,5)))</f>
        <v/>
      </c>
      <c r="AB27" s="288" t="str">
        <f>IF(S27="","",IF(S27="1bb","1bb",IF(S27="4bb","4bb",IF(S27=1,0,M24))))</f>
        <v/>
      </c>
      <c r="AC27" s="288" t="str">
        <f>IF(T27="","",IF(T27="2bb","2bb",IF(T27="4bb","4bb",IF(T27=2,0,M25))))</f>
        <v/>
      </c>
      <c r="AD27" s="288" t="str">
        <f>IF(U27="","",IF(U27="3bb","3bb",IF(U27="4bb","4bb",IF(U27=3,0,M26))))</f>
        <v/>
      </c>
      <c r="AE27" s="287"/>
      <c r="AF27" s="288">
        <f>SUM(AB27:AD27)</f>
        <v>0</v>
      </c>
      <c r="AG27" s="289"/>
      <c r="AH27" s="289"/>
      <c r="AI27" s="289"/>
      <c r="AJ27" s="289"/>
      <c r="AK27" s="289"/>
      <c r="AL27" s="289"/>
      <c r="AM27" s="289"/>
      <c r="AN27" s="289"/>
      <c r="AO27" s="289"/>
      <c r="AP27" s="289"/>
      <c r="AQ27" s="289"/>
      <c r="AR27" s="289"/>
      <c r="AS27" s="289"/>
      <c r="AT27" s="289"/>
      <c r="AU27" s="289"/>
      <c r="AV27" s="289"/>
      <c r="AW27" s="289"/>
      <c r="AX27" s="289"/>
      <c r="AY27" s="289"/>
      <c r="AZ27" s="289"/>
      <c r="BA27" s="289"/>
      <c r="BB27" s="289"/>
      <c r="BC27" s="289"/>
      <c r="BD27" s="289"/>
      <c r="BE27" s="289"/>
      <c r="BF27" s="289"/>
      <c r="BG27" s="289"/>
      <c r="BH27" s="289"/>
      <c r="BI27" s="289"/>
      <c r="BJ27" s="289"/>
      <c r="BK27" s="289"/>
      <c r="BL27" s="289"/>
      <c r="BM27" s="289"/>
      <c r="BN27" s="289"/>
      <c r="BO27" s="289"/>
      <c r="BP27" s="289"/>
      <c r="BQ27" s="289"/>
      <c r="BR27" s="289"/>
      <c r="BS27" s="289"/>
      <c r="BT27" s="289"/>
      <c r="BU27" s="289"/>
      <c r="BV27" s="289"/>
      <c r="BW27" s="289"/>
      <c r="BX27" s="289"/>
      <c r="BY27" s="289"/>
      <c r="BZ27" s="289"/>
      <c r="CA27" s="289"/>
      <c r="CB27" s="289"/>
      <c r="CC27" s="289"/>
      <c r="CD27" s="289"/>
      <c r="CE27" s="289"/>
      <c r="CF27" s="289"/>
      <c r="CG27" s="289"/>
      <c r="CH27" s="289"/>
      <c r="CI27" s="289"/>
      <c r="CJ27" s="289"/>
      <c r="CK27" s="289"/>
      <c r="CL27" s="289"/>
      <c r="CM27" s="289"/>
      <c r="CN27" s="289"/>
      <c r="CO27" s="289"/>
      <c r="CP27" s="289"/>
      <c r="CQ27" s="289"/>
      <c r="CR27" s="289"/>
      <c r="CS27" s="289"/>
      <c r="CT27" s="289"/>
      <c r="CU27" s="289"/>
      <c r="CV27" s="289"/>
      <c r="CW27" s="289"/>
      <c r="CX27" s="289"/>
      <c r="CY27" s="289"/>
      <c r="CZ27" s="289"/>
      <c r="DA27" s="289"/>
      <c r="DB27" s="289"/>
      <c r="DC27" s="289"/>
      <c r="DD27" s="289"/>
      <c r="DE27" s="289"/>
      <c r="DF27" s="289"/>
      <c r="DG27" s="289"/>
      <c r="DH27" s="289"/>
      <c r="DI27" s="289"/>
      <c r="DJ27" s="289"/>
      <c r="DK27" s="289"/>
      <c r="DL27" s="289"/>
      <c r="DM27" s="289"/>
      <c r="DN27" s="289"/>
      <c r="DO27" s="289"/>
      <c r="DP27" s="289"/>
      <c r="DQ27" s="289"/>
      <c r="DR27" s="289"/>
      <c r="DS27" s="289"/>
      <c r="DT27" s="289"/>
      <c r="DU27" s="289"/>
      <c r="DV27" s="289"/>
      <c r="DW27" s="289"/>
      <c r="DX27" s="289"/>
      <c r="DY27" s="289"/>
      <c r="DZ27" s="289"/>
      <c r="EA27" s="289"/>
      <c r="EB27" s="289"/>
      <c r="EC27" s="289"/>
      <c r="ED27" s="289"/>
      <c r="EE27" s="289"/>
      <c r="EF27" s="289"/>
      <c r="EG27" s="289"/>
      <c r="EH27" s="289"/>
      <c r="EI27" s="289"/>
      <c r="EJ27" s="289"/>
      <c r="EK27" s="289"/>
      <c r="EL27" s="289"/>
      <c r="EM27" s="289"/>
      <c r="EN27" s="289"/>
      <c r="EO27" s="289"/>
      <c r="EP27" s="289"/>
      <c r="EQ27" s="289"/>
      <c r="ER27" s="289"/>
      <c r="ES27" s="289"/>
      <c r="ET27" s="289"/>
      <c r="EU27" s="289"/>
      <c r="EV27" s="289"/>
      <c r="EW27" s="289"/>
      <c r="EX27" s="289"/>
      <c r="EY27" s="289"/>
      <c r="EZ27" s="289"/>
      <c r="FA27" s="289"/>
      <c r="FB27" s="289"/>
      <c r="FC27" s="289"/>
      <c r="FD27" s="289"/>
      <c r="FE27" s="289"/>
      <c r="FF27" s="289"/>
      <c r="FG27" s="289"/>
      <c r="FH27" s="289"/>
      <c r="FI27" s="289"/>
      <c r="FJ27" s="289"/>
      <c r="FK27" s="289"/>
      <c r="FL27" s="289"/>
      <c r="FM27" s="289"/>
      <c r="FN27" s="289"/>
      <c r="FO27" s="289"/>
      <c r="FP27" s="289"/>
      <c r="FQ27" s="289"/>
      <c r="FR27" s="289"/>
      <c r="FS27" s="289"/>
      <c r="FT27" s="289"/>
      <c r="FU27" s="289"/>
      <c r="FV27" s="289"/>
      <c r="FW27" s="289"/>
      <c r="FX27" s="289"/>
      <c r="FY27" s="289"/>
      <c r="FZ27" s="289"/>
      <c r="GA27" s="289"/>
      <c r="GB27" s="289"/>
      <c r="GC27" s="289"/>
      <c r="GD27" s="289"/>
      <c r="GE27" s="289"/>
      <c r="GF27" s="289"/>
      <c r="GG27" s="289"/>
      <c r="GH27" s="289"/>
      <c r="GI27" s="289"/>
      <c r="GJ27" s="289"/>
      <c r="GK27" s="289"/>
      <c r="GL27" s="289"/>
      <c r="GM27" s="289"/>
      <c r="GN27" s="289"/>
      <c r="GO27" s="289"/>
      <c r="GP27" s="289"/>
      <c r="GQ27" s="289"/>
      <c r="GR27" s="289"/>
      <c r="GS27" s="289"/>
      <c r="GT27" s="289"/>
      <c r="GU27" s="289"/>
      <c r="GV27" s="289"/>
      <c r="GW27" s="289"/>
      <c r="GX27" s="289"/>
      <c r="GY27" s="289"/>
      <c r="GZ27" s="289"/>
      <c r="HA27" s="289"/>
      <c r="HB27" s="289"/>
      <c r="HC27" s="289"/>
      <c r="HD27" s="289"/>
      <c r="HE27" s="289"/>
      <c r="HF27" s="289"/>
      <c r="HG27" s="289"/>
      <c r="HH27" s="289"/>
      <c r="HI27" s="289"/>
      <c r="HJ27" s="289"/>
      <c r="HK27" s="289"/>
      <c r="HL27" s="289"/>
      <c r="HM27" s="289"/>
      <c r="HN27" s="289"/>
      <c r="HO27" s="289"/>
      <c r="HP27" s="289"/>
      <c r="HQ27" s="289"/>
      <c r="HR27" s="289"/>
      <c r="HS27" s="289"/>
      <c r="HT27" s="289"/>
      <c r="HU27" s="289"/>
      <c r="HV27" s="289"/>
      <c r="HW27" s="289"/>
      <c r="HX27" s="289"/>
      <c r="HY27" s="289"/>
      <c r="HZ27" s="289"/>
      <c r="IA27" s="289"/>
      <c r="IB27" s="289"/>
      <c r="IC27" s="289"/>
      <c r="ID27" s="289"/>
      <c r="IE27" s="289"/>
      <c r="IF27" s="289"/>
      <c r="IG27" s="289"/>
      <c r="IH27" s="289"/>
      <c r="II27" s="289"/>
      <c r="IJ27" s="289"/>
      <c r="IK27" s="289"/>
      <c r="IL27" s="289"/>
      <c r="IM27" s="289"/>
      <c r="IN27" s="289"/>
      <c r="IO27" s="289"/>
      <c r="IP27" s="289"/>
      <c r="IQ27" s="289"/>
      <c r="IR27" s="289"/>
      <c r="IS27" s="289"/>
      <c r="IT27" s="289"/>
      <c r="IU27" s="289"/>
    </row>
    <row r="28" spans="1:255" s="1" customFormat="1" ht="90" customHeight="1">
      <c r="A28" s="233"/>
      <c r="B28" s="233"/>
      <c r="C28" s="232" t="s">
        <v>158</v>
      </c>
      <c r="D28" s="232"/>
      <c r="E28" s="233"/>
      <c r="F28" s="35"/>
      <c r="G28" s="233"/>
      <c r="H28" s="233"/>
      <c r="I28" s="233"/>
      <c r="J28" s="233"/>
      <c r="K28" s="234" t="s">
        <v>81</v>
      </c>
      <c r="L28" s="234" t="s">
        <v>82</v>
      </c>
      <c r="M28" s="56"/>
      <c r="N28" s="11"/>
      <c r="O28" s="12"/>
      <c r="P28" s="12"/>
      <c r="Q28" s="12"/>
      <c r="R28" s="12"/>
      <c r="S28" s="12"/>
      <c r="T28" s="12"/>
      <c r="U28" s="12"/>
      <c r="V28" s="12"/>
      <c r="W28" s="12"/>
      <c r="X28" s="12"/>
      <c r="Y28" s="12"/>
      <c r="Z28" s="12"/>
      <c r="AA28" s="12"/>
      <c r="AB28" s="12"/>
      <c r="AC28" s="12"/>
      <c r="AD28" s="12"/>
      <c r="AE28" s="12"/>
      <c r="AF28" s="12"/>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row>
    <row r="29" spans="1:255" s="284" customFormat="1" ht="40.50" customHeight="1">
      <c r="A29" s="233"/>
      <c r="B29" s="233"/>
      <c r="C29" s="233" t="s">
        <v>84</v>
      </c>
      <c r="D29" s="233" t="s">
        <v>85</v>
      </c>
      <c r="E29" s="231" t="s">
        <v>86</v>
      </c>
      <c r="F29" s="233" t="s">
        <v>87</v>
      </c>
      <c r="G29" s="233"/>
      <c r="H29" s="233"/>
      <c r="I29" s="233"/>
      <c r="J29" s="233"/>
      <c r="K29" s="234"/>
      <c r="L29" s="234"/>
      <c r="M29" s="56"/>
      <c r="N29" s="282"/>
      <c r="O29" s="35" t="s">
        <v>84</v>
      </c>
      <c r="P29" s="35" t="s">
        <v>85</v>
      </c>
      <c r="Q29" s="35" t="s">
        <v>86</v>
      </c>
      <c r="R29" s="35" t="s">
        <v>87</v>
      </c>
      <c r="S29" s="35"/>
      <c r="T29" s="283"/>
      <c r="U29" s="283"/>
      <c r="V29" s="283"/>
      <c r="W29" s="283"/>
      <c r="X29" s="35" t="s">
        <v>84</v>
      </c>
      <c r="Y29" s="35" t="s">
        <v>85</v>
      </c>
      <c r="Z29" s="35" t="s">
        <v>86</v>
      </c>
      <c r="AA29" s="35" t="s">
        <v>87</v>
      </c>
      <c r="AB29" s="35"/>
      <c r="AC29" s="35"/>
      <c r="AD29" s="35"/>
      <c r="AE29" s="35"/>
      <c r="AF29" s="35" t="s">
        <v>88</v>
      </c>
      <c r="AG29" s="282"/>
      <c r="AH29" s="282"/>
      <c r="AI29" s="282"/>
      <c r="AJ29" s="282"/>
      <c r="AK29" s="282"/>
      <c r="AL29" s="282"/>
      <c r="AM29" s="282"/>
      <c r="AN29" s="282"/>
      <c r="AO29" s="282"/>
      <c r="AP29" s="282"/>
      <c r="AQ29" s="282"/>
      <c r="AR29" s="282"/>
      <c r="AS29" s="282"/>
      <c r="AT29" s="282"/>
      <c r="AU29" s="282"/>
      <c r="AV29" s="282"/>
      <c r="AW29" s="282"/>
      <c r="AX29" s="282"/>
      <c r="AY29" s="282"/>
      <c r="AZ29" s="282"/>
      <c r="BA29" s="282"/>
      <c r="BB29" s="282"/>
      <c r="BC29" s="282"/>
      <c r="BD29" s="282"/>
      <c r="BE29" s="282"/>
      <c r="BF29" s="282"/>
      <c r="BG29" s="282"/>
      <c r="BH29" s="282"/>
      <c r="BI29" s="282"/>
      <c r="BJ29" s="282"/>
      <c r="BK29" s="282"/>
      <c r="BL29" s="282"/>
      <c r="BM29" s="282"/>
      <c r="BN29" s="282"/>
      <c r="BO29" s="282"/>
      <c r="BP29" s="282"/>
      <c r="BQ29" s="282"/>
      <c r="BR29" s="282"/>
      <c r="BS29" s="282"/>
      <c r="BT29" s="282"/>
      <c r="BU29" s="282"/>
      <c r="BV29" s="282"/>
      <c r="BW29" s="282"/>
      <c r="BX29" s="282"/>
      <c r="BY29" s="282"/>
      <c r="BZ29" s="282"/>
      <c r="CA29" s="282"/>
      <c r="CB29" s="282"/>
      <c r="CC29" s="282"/>
      <c r="CD29" s="282"/>
      <c r="CE29" s="282"/>
      <c r="CF29" s="282"/>
      <c r="CG29" s="282"/>
      <c r="CH29" s="282"/>
      <c r="CI29" s="282"/>
      <c r="CJ29" s="282"/>
      <c r="CK29" s="282"/>
      <c r="CL29" s="282"/>
      <c r="CM29" s="282"/>
      <c r="CN29" s="282"/>
      <c r="CO29" s="282"/>
      <c r="CP29" s="282"/>
      <c r="CQ29" s="282"/>
      <c r="CR29" s="282"/>
      <c r="CS29" s="282"/>
      <c r="CT29" s="282"/>
      <c r="CU29" s="282"/>
      <c r="CV29" s="282"/>
      <c r="CW29" s="282"/>
      <c r="CX29" s="282"/>
      <c r="CY29" s="282"/>
      <c r="CZ29" s="282"/>
      <c r="DA29" s="282"/>
      <c r="DB29" s="282"/>
      <c r="DC29" s="282"/>
      <c r="DD29" s="282"/>
      <c r="DE29" s="282"/>
      <c r="DF29" s="282"/>
      <c r="DG29" s="282"/>
      <c r="DH29" s="282"/>
      <c r="DI29" s="282"/>
      <c r="DJ29" s="282"/>
      <c r="DK29" s="282"/>
      <c r="DL29" s="282"/>
      <c r="DM29" s="282"/>
      <c r="DN29" s="282"/>
      <c r="DO29" s="282"/>
      <c r="DP29" s="282"/>
      <c r="DQ29" s="282"/>
      <c r="DR29" s="282"/>
      <c r="DS29" s="282"/>
      <c r="DT29" s="282"/>
      <c r="DU29" s="282"/>
      <c r="DV29" s="282"/>
      <c r="DW29" s="282"/>
      <c r="DX29" s="282"/>
      <c r="DY29" s="282"/>
      <c r="DZ29" s="282"/>
      <c r="EA29" s="282"/>
      <c r="EB29" s="282"/>
      <c r="EC29" s="282"/>
      <c r="ED29" s="282"/>
      <c r="EE29" s="282"/>
      <c r="EF29" s="282"/>
      <c r="EG29" s="282"/>
      <c r="EH29" s="282"/>
      <c r="EI29" s="282"/>
      <c r="EJ29" s="282"/>
      <c r="EK29" s="282"/>
      <c r="EL29" s="282"/>
      <c r="EM29" s="282"/>
      <c r="EN29" s="282"/>
      <c r="EO29" s="282"/>
      <c r="EP29" s="282"/>
      <c r="EQ29" s="282"/>
      <c r="ER29" s="282"/>
      <c r="ES29" s="282"/>
      <c r="ET29" s="282"/>
      <c r="EU29" s="282"/>
      <c r="EV29" s="282"/>
      <c r="EW29" s="282"/>
      <c r="EX29" s="282"/>
      <c r="EY29" s="282"/>
      <c r="EZ29" s="282"/>
      <c r="FA29" s="282"/>
      <c r="FB29" s="282"/>
      <c r="FC29" s="282"/>
      <c r="FD29" s="282"/>
      <c r="FE29" s="282"/>
      <c r="FF29" s="282"/>
      <c r="FG29" s="282"/>
      <c r="FH29" s="282"/>
      <c r="FI29" s="282"/>
      <c r="FJ29" s="282"/>
      <c r="FK29" s="282"/>
      <c r="FL29" s="282"/>
      <c r="FM29" s="282"/>
      <c r="FN29" s="282"/>
      <c r="FO29" s="282"/>
      <c r="FP29" s="282"/>
      <c r="FQ29" s="282"/>
      <c r="FR29" s="282"/>
      <c r="FS29" s="282"/>
      <c r="FT29" s="282"/>
      <c r="FU29" s="282"/>
      <c r="FV29" s="282"/>
      <c r="FW29" s="282"/>
      <c r="FX29" s="282"/>
      <c r="FY29" s="282"/>
      <c r="FZ29" s="282"/>
      <c r="GA29" s="282"/>
      <c r="GB29" s="282"/>
      <c r="GC29" s="282"/>
      <c r="GD29" s="282"/>
      <c r="GE29" s="282"/>
      <c r="GF29" s="282"/>
      <c r="GG29" s="282"/>
      <c r="GH29" s="282"/>
      <c r="GI29" s="282"/>
      <c r="GJ29" s="282"/>
      <c r="GK29" s="282"/>
      <c r="GL29" s="282"/>
      <c r="GM29" s="282"/>
      <c r="GN29" s="282"/>
      <c r="GO29" s="282"/>
      <c r="GP29" s="282"/>
      <c r="GQ29" s="282"/>
      <c r="GR29" s="282"/>
      <c r="GS29" s="282"/>
      <c r="GT29" s="282"/>
      <c r="GU29" s="282"/>
      <c r="GV29" s="282"/>
      <c r="GW29" s="282"/>
      <c r="GX29" s="282"/>
      <c r="GY29" s="282"/>
      <c r="GZ29" s="282"/>
      <c r="HA29" s="282"/>
      <c r="HB29" s="282"/>
      <c r="HC29" s="282"/>
      <c r="HD29" s="282"/>
      <c r="HE29" s="282"/>
      <c r="HF29" s="282"/>
      <c r="HG29" s="282"/>
      <c r="HH29" s="282"/>
      <c r="HI29" s="282"/>
      <c r="HJ29" s="282"/>
      <c r="HK29" s="282"/>
      <c r="HL29" s="282"/>
      <c r="HM29" s="282"/>
      <c r="HN29" s="282"/>
      <c r="HO29" s="282"/>
      <c r="HP29" s="282"/>
      <c r="HQ29" s="282"/>
      <c r="HR29" s="282"/>
      <c r="HS29" s="282"/>
      <c r="HT29" s="282"/>
      <c r="HU29" s="282"/>
      <c r="HV29" s="282"/>
      <c r="HW29" s="282"/>
      <c r="HX29" s="282"/>
      <c r="HY29" s="282"/>
      <c r="HZ29" s="282"/>
      <c r="IA29" s="282"/>
      <c r="IB29" s="282"/>
      <c r="IC29" s="282"/>
      <c r="ID29" s="282"/>
      <c r="IE29" s="282"/>
      <c r="IF29" s="282"/>
      <c r="IG29" s="282"/>
      <c r="IH29" s="282"/>
      <c r="II29" s="282"/>
      <c r="IJ29" s="282"/>
      <c r="IK29" s="282"/>
      <c r="IL29" s="282"/>
      <c r="IM29" s="282"/>
      <c r="IN29" s="282"/>
      <c r="IO29" s="282"/>
      <c r="IP29" s="282"/>
      <c r="IQ29" s="282"/>
      <c r="IR29" s="282"/>
      <c r="IS29" s="282"/>
      <c r="IT29" s="282"/>
      <c r="IU29" s="282"/>
    </row>
    <row r="30" spans="1:255" s="290" customFormat="1" ht="36.65" customHeight="1">
      <c r="A30" s="255"/>
      <c r="B30" s="256" t="n">
        <v>1</v>
      </c>
      <c r="C30" s="257" t="str">
        <f>UPPER(IF($A30="","",VLOOKUP($A30,'[1]m round robin žrebna lista'!$A$7:$R$128,2)))</f>
        <v/>
      </c>
      <c r="D30" s="258" t="s">
        <v>159</v>
      </c>
      <c r="E30" s="258" t="s">
        <v>160</v>
      </c>
      <c r="F30" s="312" t="s">
        <v>138</v>
      </c>
      <c r="G30" s="260"/>
      <c r="H30" s="263" t="s">
        <v>99</v>
      </c>
      <c r="I30" s="263" t="s">
        <v>99</v>
      </c>
      <c r="J30" s="263"/>
      <c r="K30" s="306" t="n">
        <v>2</v>
      </c>
      <c r="L30" s="264" t="s">
        <v>101</v>
      </c>
      <c r="M30" s="37" t="str">
        <f>IF($A30="","",VLOOKUP($A30,'[1]m round robin žrebna lista'!$A$7:$R$128,14))</f>
        <v/>
      </c>
      <c r="N30" s="285"/>
      <c r="O30" s="286" t="str">
        <f>UPPER(IF($A30="","",VLOOKUP($A30,'[1]m round robin žrebna lista'!$A$7:$R$128,2)))</f>
        <v/>
      </c>
      <c r="P30" s="286" t="str">
        <f>UPPER(IF($A30="","",VLOOKUP($A30,'[1]m round robin žrebna lista'!$A$7:$R$128,3)))</f>
        <v/>
      </c>
      <c r="Q30" s="286" t="str">
        <f>PROPER(IF($A30="","",VLOOKUP($A30,'[1]m round robin žrebna lista'!$A$7:$R$128,4)))</f>
        <v/>
      </c>
      <c r="R30" s="286" t="str">
        <f>UPPER(IF($A30="","",VLOOKUP($A30,'[1]m round robin žrebna lista'!$A$7:$R$128,5)))</f>
        <v/>
      </c>
      <c r="S30" s="287"/>
      <c r="T30" s="288"/>
      <c r="U30" s="288"/>
      <c r="V30" s="288"/>
      <c r="W30" s="285"/>
      <c r="X30" s="286" t="str">
        <f>UPPER(IF($A30="","",VLOOKUP($A30,'[1]m round robin žrebna lista'!$A$7:$R$128,2)))</f>
        <v/>
      </c>
      <c r="Y30" s="286" t="str">
        <f>UPPER(IF($A30="","",VLOOKUP($A30,'[1]m round robin žrebna lista'!$A$7:$R$128,3)))</f>
        <v/>
      </c>
      <c r="Z30" s="286" t="str">
        <f>PROPER(IF($A30="","",VLOOKUP($A30,'[1]m round robin žrebna lista'!$A$7:$R$128,4)))</f>
        <v/>
      </c>
      <c r="AA30" s="286" t="str">
        <f>UPPER(IF($A30="","",VLOOKUP($A30,'[1]m round robin žrebna lista'!$A$7:$R$128,5)))</f>
        <v/>
      </c>
      <c r="AB30" s="287"/>
      <c r="AC30" s="288" t="str">
        <f>IF(T30="","",IF(T30="1bb","1bb",IF(T30="2bb","2bb",IF(T30=1,$M31,0))))</f>
        <v/>
      </c>
      <c r="AD30" s="288" t="str">
        <f>IF(U30="","",IF(U30="1bb","1bb",IF(U30="3bb","3bb",IF(U30=1,$M32,0))))</f>
        <v/>
      </c>
      <c r="AE30" s="288" t="str">
        <f>IF(V30="","",IF(V30="1bb","1bb",IF(V30="4bb","4bb",IF(V30=1,$M33,0))))</f>
        <v/>
      </c>
      <c r="AF30" s="288">
        <f>SUM(AC30:AE30)</f>
        <v>0</v>
      </c>
      <c r="AG30" s="289"/>
      <c r="AH30" s="289"/>
      <c r="AI30" s="289"/>
      <c r="AJ30" s="289"/>
      <c r="AK30" s="289"/>
      <c r="AL30" s="289"/>
      <c r="AM30" s="289"/>
      <c r="AN30" s="289"/>
      <c r="AO30" s="289"/>
      <c r="AP30" s="289"/>
      <c r="AQ30" s="289"/>
      <c r="AR30" s="289"/>
      <c r="AS30" s="289"/>
      <c r="AT30" s="289"/>
      <c r="AU30" s="289"/>
      <c r="AV30" s="289"/>
      <c r="AW30" s="289"/>
      <c r="AX30" s="289"/>
      <c r="AY30" s="289"/>
      <c r="AZ30" s="289"/>
      <c r="BA30" s="289"/>
      <c r="BB30" s="289"/>
      <c r="BC30" s="289"/>
      <c r="BD30" s="289"/>
      <c r="BE30" s="289"/>
      <c r="BF30" s="289"/>
      <c r="BG30" s="289"/>
      <c r="BH30" s="289"/>
      <c r="BI30" s="289"/>
      <c r="BJ30" s="289"/>
      <c r="BK30" s="289"/>
      <c r="BL30" s="289"/>
      <c r="BM30" s="289"/>
      <c r="BN30" s="289"/>
      <c r="BO30" s="289"/>
      <c r="BP30" s="289"/>
      <c r="BQ30" s="289"/>
      <c r="BR30" s="289"/>
      <c r="BS30" s="289"/>
      <c r="BT30" s="289"/>
      <c r="BU30" s="289"/>
      <c r="BV30" s="289"/>
      <c r="BW30" s="289"/>
      <c r="BX30" s="289"/>
      <c r="BY30" s="289"/>
      <c r="BZ30" s="289"/>
      <c r="CA30" s="289"/>
      <c r="CB30" s="289"/>
      <c r="CC30" s="289"/>
      <c r="CD30" s="289"/>
      <c r="CE30" s="289"/>
      <c r="CF30" s="289"/>
      <c r="CG30" s="289"/>
      <c r="CH30" s="289"/>
      <c r="CI30" s="289"/>
      <c r="CJ30" s="289"/>
      <c r="CK30" s="289"/>
      <c r="CL30" s="289"/>
      <c r="CM30" s="289"/>
      <c r="CN30" s="289"/>
      <c r="CO30" s="289"/>
      <c r="CP30" s="289"/>
      <c r="CQ30" s="289"/>
      <c r="CR30" s="289"/>
      <c r="CS30" s="289"/>
      <c r="CT30" s="289"/>
      <c r="CU30" s="289"/>
      <c r="CV30" s="289"/>
      <c r="CW30" s="289"/>
      <c r="CX30" s="289"/>
      <c r="CY30" s="289"/>
      <c r="CZ30" s="289"/>
      <c r="DA30" s="289"/>
      <c r="DB30" s="289"/>
      <c r="DC30" s="289"/>
      <c r="DD30" s="289"/>
      <c r="DE30" s="289"/>
      <c r="DF30" s="289"/>
      <c r="DG30" s="289"/>
      <c r="DH30" s="289"/>
      <c r="DI30" s="289"/>
      <c r="DJ30" s="289"/>
      <c r="DK30" s="289"/>
      <c r="DL30" s="289"/>
      <c r="DM30" s="289"/>
      <c r="DN30" s="289"/>
      <c r="DO30" s="289"/>
      <c r="DP30" s="289"/>
      <c r="DQ30" s="289"/>
      <c r="DR30" s="289"/>
      <c r="DS30" s="289"/>
      <c r="DT30" s="289"/>
      <c r="DU30" s="289"/>
      <c r="DV30" s="289"/>
      <c r="DW30" s="289"/>
      <c r="DX30" s="289"/>
      <c r="DY30" s="289"/>
      <c r="DZ30" s="289"/>
      <c r="EA30" s="289"/>
      <c r="EB30" s="289"/>
      <c r="EC30" s="289"/>
      <c r="ED30" s="289"/>
      <c r="EE30" s="289"/>
      <c r="EF30" s="289"/>
      <c r="EG30" s="289"/>
      <c r="EH30" s="289"/>
      <c r="EI30" s="289"/>
      <c r="EJ30" s="289"/>
      <c r="EK30" s="289"/>
      <c r="EL30" s="289"/>
      <c r="EM30" s="289"/>
      <c r="EN30" s="289"/>
      <c r="EO30" s="289"/>
      <c r="EP30" s="289"/>
      <c r="EQ30" s="289"/>
      <c r="ER30" s="289"/>
      <c r="ES30" s="289"/>
      <c r="ET30" s="289"/>
      <c r="EU30" s="289"/>
      <c r="EV30" s="289"/>
      <c r="EW30" s="289"/>
      <c r="EX30" s="289"/>
      <c r="EY30" s="289"/>
      <c r="EZ30" s="289"/>
      <c r="FA30" s="289"/>
      <c r="FB30" s="289"/>
      <c r="FC30" s="289"/>
      <c r="FD30" s="289"/>
      <c r="FE30" s="289"/>
      <c r="FF30" s="289"/>
      <c r="FG30" s="289"/>
      <c r="FH30" s="289"/>
      <c r="FI30" s="289"/>
      <c r="FJ30" s="289"/>
      <c r="FK30" s="289"/>
      <c r="FL30" s="289"/>
      <c r="FM30" s="289"/>
      <c r="FN30" s="289"/>
      <c r="FO30" s="289"/>
      <c r="FP30" s="289"/>
      <c r="FQ30" s="289"/>
      <c r="FR30" s="289"/>
      <c r="FS30" s="289"/>
      <c r="FT30" s="289"/>
      <c r="FU30" s="289"/>
      <c r="FV30" s="289"/>
      <c r="FW30" s="289"/>
      <c r="FX30" s="289"/>
      <c r="FY30" s="289"/>
      <c r="FZ30" s="289"/>
      <c r="GA30" s="289"/>
      <c r="GB30" s="289"/>
      <c r="GC30" s="289"/>
      <c r="GD30" s="289"/>
      <c r="GE30" s="289"/>
      <c r="GF30" s="289"/>
      <c r="GG30" s="289"/>
      <c r="GH30" s="289"/>
      <c r="GI30" s="289"/>
      <c r="GJ30" s="289"/>
      <c r="GK30" s="289"/>
      <c r="GL30" s="289"/>
      <c r="GM30" s="289"/>
      <c r="GN30" s="289"/>
      <c r="GO30" s="289"/>
      <c r="GP30" s="289"/>
      <c r="GQ30" s="289"/>
      <c r="GR30" s="289"/>
      <c r="GS30" s="289"/>
      <c r="GT30" s="289"/>
      <c r="GU30" s="289"/>
      <c r="GV30" s="289"/>
      <c r="GW30" s="289"/>
      <c r="GX30" s="289"/>
      <c r="GY30" s="289"/>
      <c r="GZ30" s="289"/>
      <c r="HA30" s="289"/>
      <c r="HB30" s="289"/>
      <c r="HC30" s="289"/>
      <c r="HD30" s="289"/>
      <c r="HE30" s="289"/>
      <c r="HF30" s="289"/>
      <c r="HG30" s="289"/>
      <c r="HH30" s="289"/>
      <c r="HI30" s="289"/>
      <c r="HJ30" s="289"/>
      <c r="HK30" s="289"/>
      <c r="HL30" s="289"/>
      <c r="HM30" s="289"/>
      <c r="HN30" s="289"/>
      <c r="HO30" s="289"/>
      <c r="HP30" s="289"/>
      <c r="HQ30" s="289"/>
      <c r="HR30" s="289"/>
      <c r="HS30" s="289"/>
      <c r="HT30" s="289"/>
      <c r="HU30" s="289"/>
      <c r="HV30" s="289"/>
      <c r="HW30" s="289"/>
      <c r="HX30" s="289"/>
      <c r="HY30" s="289"/>
      <c r="HZ30" s="289"/>
      <c r="IA30" s="289"/>
      <c r="IB30" s="289"/>
      <c r="IC30" s="289"/>
      <c r="ID30" s="289"/>
      <c r="IE30" s="289"/>
      <c r="IF30" s="289"/>
      <c r="IG30" s="289"/>
      <c r="IH30" s="289"/>
      <c r="II30" s="289"/>
      <c r="IJ30" s="289"/>
      <c r="IK30" s="289"/>
      <c r="IL30" s="289"/>
      <c r="IM30" s="289"/>
      <c r="IN30" s="289"/>
      <c r="IO30" s="289"/>
      <c r="IP30" s="289"/>
      <c r="IQ30" s="289"/>
      <c r="IR30" s="289"/>
      <c r="IS30" s="289"/>
      <c r="IT30" s="289"/>
      <c r="IU30" s="289"/>
    </row>
    <row r="31" spans="1:255" s="290" customFormat="1" ht="36.65" customHeight="1">
      <c r="A31" s="255"/>
      <c r="B31" s="256" t="n">
        <v>2</v>
      </c>
      <c r="C31" s="257" t="str">
        <f>UPPER(IF($A31="","",VLOOKUP($A31,'[1]m round robin žrebna lista'!$A$7:$R$128,2)))</f>
        <v/>
      </c>
      <c r="D31" s="258" t="s">
        <v>161</v>
      </c>
      <c r="E31" s="258" t="s">
        <v>162</v>
      </c>
      <c r="F31" s="312" t="s">
        <v>163</v>
      </c>
      <c r="G31" s="263" t="s">
        <v>92</v>
      </c>
      <c r="H31" s="260"/>
      <c r="I31" s="263" t="s">
        <v>92</v>
      </c>
      <c r="J31" s="263"/>
      <c r="K31" s="313" t="s">
        <v>94</v>
      </c>
      <c r="L31" s="264" t="s">
        <v>95</v>
      </c>
      <c r="M31" s="37" t="str">
        <f>IF($A31="","",VLOOKUP($A31,'[1]m round robin žrebna lista'!$A$7:$R$128,14))</f>
        <v/>
      </c>
      <c r="N31" s="285"/>
      <c r="O31" s="286" t="str">
        <f>UPPER(IF($A31="","",VLOOKUP($A31,'[1]m round robin žrebna lista'!$A$7:$R$128,2)))</f>
        <v/>
      </c>
      <c r="P31" s="286" t="str">
        <f>UPPER(IF($A31="","",VLOOKUP($A31,'[1]m round robin žrebna lista'!$A$7:$R$128,3)))</f>
        <v/>
      </c>
      <c r="Q31" s="286" t="str">
        <f>PROPER(IF($A31="","",VLOOKUP($A31,'[1]m round robin žrebna lista'!$A$7:$R$128,4)))</f>
        <v/>
      </c>
      <c r="R31" s="286" t="str">
        <f>UPPER(IF($A31="","",VLOOKUP($A31,'[1]m round robin žrebna lista'!$A$7:$R$128,5)))</f>
        <v/>
      </c>
      <c r="S31" s="288"/>
      <c r="T31" s="287"/>
      <c r="U31" s="288"/>
      <c r="V31" s="288"/>
      <c r="W31" s="285"/>
      <c r="X31" s="286" t="str">
        <f>UPPER(IF($A31="","",VLOOKUP($A31,'[1]m round robin žrebna lista'!$A$7:$R$128,2)))</f>
        <v/>
      </c>
      <c r="Y31" s="286" t="str">
        <f>UPPER(IF($A31="","",VLOOKUP($A31,'[1]m round robin žrebna lista'!$A$7:$R$128,3)))</f>
        <v/>
      </c>
      <c r="Z31" s="286" t="str">
        <f>PROPER(IF($A31="","",VLOOKUP($A31,'[1]m round robin žrebna lista'!$A$7:$R$128,4)))</f>
        <v/>
      </c>
      <c r="AA31" s="286" t="str">
        <f>UPPER(IF($A31="","",VLOOKUP($A31,'[1]m round robin žrebna lista'!$A$7:$R$128,5)))</f>
        <v/>
      </c>
      <c r="AB31" s="288" t="str">
        <f>IF(S31="","",IF(S31="1bb","1bb",IF(S31="2bb","2bb",IF(S31=1,0,M30))))</f>
        <v/>
      </c>
      <c r="AC31" s="287"/>
      <c r="AD31" s="288" t="str">
        <f>IF(U31="","",IF(U31="2bb","2bb",IF(U31="3bb","3bb",IF(U31=2,M32,0))))</f>
        <v/>
      </c>
      <c r="AE31" s="288" t="str">
        <f>IF(V31="","",IF(V31="2bb","2bb",IF(V31="4bb","4bb",IF(V31=2,M33,0))))</f>
        <v/>
      </c>
      <c r="AF31" s="288">
        <f>SUM(AB31:AE31)</f>
        <v>0</v>
      </c>
      <c r="AG31" s="289"/>
      <c r="AH31" s="289"/>
      <c r="AI31" s="289"/>
      <c r="AJ31" s="289"/>
      <c r="AK31" s="289"/>
      <c r="AL31" s="289"/>
      <c r="AM31" s="289"/>
      <c r="AN31" s="289"/>
      <c r="AO31" s="289"/>
      <c r="AP31" s="289"/>
      <c r="AQ31" s="289"/>
      <c r="AR31" s="289"/>
      <c r="AS31" s="289"/>
      <c r="AT31" s="289"/>
      <c r="AU31" s="289"/>
      <c r="AV31" s="289"/>
      <c r="AW31" s="289"/>
      <c r="AX31" s="289"/>
      <c r="AY31" s="289"/>
      <c r="AZ31" s="289"/>
      <c r="BA31" s="289"/>
      <c r="BB31" s="289"/>
      <c r="BC31" s="289"/>
      <c r="BD31" s="289"/>
      <c r="BE31" s="289"/>
      <c r="BF31" s="289"/>
      <c r="BG31" s="289"/>
      <c r="BH31" s="289"/>
      <c r="BI31" s="289"/>
      <c r="BJ31" s="289"/>
      <c r="BK31" s="289"/>
      <c r="BL31" s="289"/>
      <c r="BM31" s="289"/>
      <c r="BN31" s="289"/>
      <c r="BO31" s="289"/>
      <c r="BP31" s="289"/>
      <c r="BQ31" s="289"/>
      <c r="BR31" s="289"/>
      <c r="BS31" s="289"/>
      <c r="BT31" s="289"/>
      <c r="BU31" s="289"/>
      <c r="BV31" s="289"/>
      <c r="BW31" s="289"/>
      <c r="BX31" s="289"/>
      <c r="BY31" s="289"/>
      <c r="BZ31" s="289"/>
      <c r="CA31" s="289"/>
      <c r="CB31" s="289"/>
      <c r="CC31" s="289"/>
      <c r="CD31" s="289"/>
      <c r="CE31" s="289"/>
      <c r="CF31" s="289"/>
      <c r="CG31" s="289"/>
      <c r="CH31" s="289"/>
      <c r="CI31" s="289"/>
      <c r="CJ31" s="289"/>
      <c r="CK31" s="289"/>
      <c r="CL31" s="289"/>
      <c r="CM31" s="289"/>
      <c r="CN31" s="289"/>
      <c r="CO31" s="289"/>
      <c r="CP31" s="289"/>
      <c r="CQ31" s="289"/>
      <c r="CR31" s="289"/>
      <c r="CS31" s="289"/>
      <c r="CT31" s="289"/>
      <c r="CU31" s="289"/>
      <c r="CV31" s="289"/>
      <c r="CW31" s="289"/>
      <c r="CX31" s="289"/>
      <c r="CY31" s="289"/>
      <c r="CZ31" s="289"/>
      <c r="DA31" s="289"/>
      <c r="DB31" s="289"/>
      <c r="DC31" s="289"/>
      <c r="DD31" s="289"/>
      <c r="DE31" s="289"/>
      <c r="DF31" s="289"/>
      <c r="DG31" s="289"/>
      <c r="DH31" s="289"/>
      <c r="DI31" s="289"/>
      <c r="DJ31" s="289"/>
      <c r="DK31" s="289"/>
      <c r="DL31" s="289"/>
      <c r="DM31" s="289"/>
      <c r="DN31" s="289"/>
      <c r="DO31" s="289"/>
      <c r="DP31" s="289"/>
      <c r="DQ31" s="289"/>
      <c r="DR31" s="289"/>
      <c r="DS31" s="289"/>
      <c r="DT31" s="289"/>
      <c r="DU31" s="289"/>
      <c r="DV31" s="289"/>
      <c r="DW31" s="289"/>
      <c r="DX31" s="289"/>
      <c r="DY31" s="289"/>
      <c r="DZ31" s="289"/>
      <c r="EA31" s="289"/>
      <c r="EB31" s="289"/>
      <c r="EC31" s="289"/>
      <c r="ED31" s="289"/>
      <c r="EE31" s="289"/>
      <c r="EF31" s="289"/>
      <c r="EG31" s="289"/>
      <c r="EH31" s="289"/>
      <c r="EI31" s="289"/>
      <c r="EJ31" s="289"/>
      <c r="EK31" s="289"/>
      <c r="EL31" s="289"/>
      <c r="EM31" s="289"/>
      <c r="EN31" s="289"/>
      <c r="EO31" s="289"/>
      <c r="EP31" s="289"/>
      <c r="EQ31" s="289"/>
      <c r="ER31" s="289"/>
      <c r="ES31" s="289"/>
      <c r="ET31" s="289"/>
      <c r="EU31" s="289"/>
      <c r="EV31" s="289"/>
      <c r="EW31" s="289"/>
      <c r="EX31" s="289"/>
      <c r="EY31" s="289"/>
      <c r="EZ31" s="289"/>
      <c r="FA31" s="289"/>
      <c r="FB31" s="289"/>
      <c r="FC31" s="289"/>
      <c r="FD31" s="289"/>
      <c r="FE31" s="289"/>
      <c r="FF31" s="289"/>
      <c r="FG31" s="289"/>
      <c r="FH31" s="289"/>
      <c r="FI31" s="289"/>
      <c r="FJ31" s="289"/>
      <c r="FK31" s="289"/>
      <c r="FL31" s="289"/>
      <c r="FM31" s="289"/>
      <c r="FN31" s="289"/>
      <c r="FO31" s="289"/>
      <c r="FP31" s="289"/>
      <c r="FQ31" s="289"/>
      <c r="FR31" s="289"/>
      <c r="FS31" s="289"/>
      <c r="FT31" s="289"/>
      <c r="FU31" s="289"/>
      <c r="FV31" s="289"/>
      <c r="FW31" s="289"/>
      <c r="FX31" s="289"/>
      <c r="FY31" s="289"/>
      <c r="FZ31" s="289"/>
      <c r="GA31" s="289"/>
      <c r="GB31" s="289"/>
      <c r="GC31" s="289"/>
      <c r="GD31" s="289"/>
      <c r="GE31" s="289"/>
      <c r="GF31" s="289"/>
      <c r="GG31" s="289"/>
      <c r="GH31" s="289"/>
      <c r="GI31" s="289"/>
      <c r="GJ31" s="289"/>
      <c r="GK31" s="289"/>
      <c r="GL31" s="289"/>
      <c r="GM31" s="289"/>
      <c r="GN31" s="289"/>
      <c r="GO31" s="289"/>
      <c r="GP31" s="289"/>
      <c r="GQ31" s="289"/>
      <c r="GR31" s="289"/>
      <c r="GS31" s="289"/>
      <c r="GT31" s="289"/>
      <c r="GU31" s="289"/>
      <c r="GV31" s="289"/>
      <c r="GW31" s="289"/>
      <c r="GX31" s="289"/>
      <c r="GY31" s="289"/>
      <c r="GZ31" s="289"/>
      <c r="HA31" s="289"/>
      <c r="HB31" s="289"/>
      <c r="HC31" s="289"/>
      <c r="HD31" s="289"/>
      <c r="HE31" s="289"/>
      <c r="HF31" s="289"/>
      <c r="HG31" s="289"/>
      <c r="HH31" s="289"/>
      <c r="HI31" s="289"/>
      <c r="HJ31" s="289"/>
      <c r="HK31" s="289"/>
      <c r="HL31" s="289"/>
      <c r="HM31" s="289"/>
      <c r="HN31" s="289"/>
      <c r="HO31" s="289"/>
      <c r="HP31" s="289"/>
      <c r="HQ31" s="289"/>
      <c r="HR31" s="289"/>
      <c r="HS31" s="289"/>
      <c r="HT31" s="289"/>
      <c r="HU31" s="289"/>
      <c r="HV31" s="289"/>
      <c r="HW31" s="289"/>
      <c r="HX31" s="289"/>
      <c r="HY31" s="289"/>
      <c r="HZ31" s="289"/>
      <c r="IA31" s="289"/>
      <c r="IB31" s="289"/>
      <c r="IC31" s="289"/>
      <c r="ID31" s="289"/>
      <c r="IE31" s="289"/>
      <c r="IF31" s="289"/>
      <c r="IG31" s="289"/>
      <c r="IH31" s="289"/>
      <c r="II31" s="289"/>
      <c r="IJ31" s="289"/>
      <c r="IK31" s="289"/>
      <c r="IL31" s="289"/>
      <c r="IM31" s="289"/>
      <c r="IN31" s="289"/>
      <c r="IO31" s="289"/>
      <c r="IP31" s="289"/>
      <c r="IQ31" s="289"/>
      <c r="IR31" s="289"/>
      <c r="IS31" s="289"/>
      <c r="IT31" s="289"/>
      <c r="IU31" s="289"/>
    </row>
    <row r="32" spans="1:255" s="290" customFormat="1" ht="36.65" customHeight="1">
      <c r="A32" s="255"/>
      <c r="B32" s="256" t="n">
        <v>3</v>
      </c>
      <c r="C32" s="257" t="str">
        <f>UPPER(IF($A32="","",VLOOKUP($A32,'[1]m round robin žrebna lista'!$A$7:$R$128,2)))</f>
        <v/>
      </c>
      <c r="D32" s="258" t="s">
        <v>164</v>
      </c>
      <c r="E32" s="258" t="s">
        <v>111</v>
      </c>
      <c r="F32" s="312" t="s">
        <v>91</v>
      </c>
      <c r="G32" s="263" t="s">
        <v>92</v>
      </c>
      <c r="H32" s="263" t="s">
        <v>99</v>
      </c>
      <c r="I32" s="260"/>
      <c r="J32" s="263"/>
      <c r="K32" s="306" t="n">
        <v>1</v>
      </c>
      <c r="L32" s="264" t="s">
        <v>106</v>
      </c>
      <c r="M32" s="37" t="str">
        <f>IF($A32="","",VLOOKUP($A32,'[1]m round robin žrebna lista'!$A$7:$R$128,14))</f>
        <v/>
      </c>
      <c r="N32" s="285"/>
      <c r="O32" s="286" t="str">
        <f>UPPER(IF($A32="","",VLOOKUP($A32,'[1]m round robin žrebna lista'!$A$7:$R$128,2)))</f>
        <v/>
      </c>
      <c r="P32" s="286" t="str">
        <f>UPPER(IF($A32="","",VLOOKUP($A32,'[1]m round robin žrebna lista'!$A$7:$R$128,3)))</f>
        <v/>
      </c>
      <c r="Q32" s="286" t="str">
        <f>PROPER(IF($A32="","",VLOOKUP($A32,'[1]m round robin žrebna lista'!$A$7:$R$128,4)))</f>
        <v/>
      </c>
      <c r="R32" s="286" t="str">
        <f>UPPER(IF($A32="","",VLOOKUP($A32,'[1]m round robin žrebna lista'!$A$7:$R$128,5)))</f>
        <v/>
      </c>
      <c r="S32" s="288"/>
      <c r="T32" s="288"/>
      <c r="U32" s="287"/>
      <c r="V32" s="288"/>
      <c r="W32" s="285"/>
      <c r="X32" s="286" t="str">
        <f>UPPER(IF($A32="","",VLOOKUP($A32,'[1]m round robin žrebna lista'!$A$7:$R$128,2)))</f>
        <v/>
      </c>
      <c r="Y32" s="286" t="str">
        <f>UPPER(IF($A32="","",VLOOKUP($A32,'[1]m round robin žrebna lista'!$A$7:$R$128,3)))</f>
        <v/>
      </c>
      <c r="Z32" s="286" t="str">
        <f>PROPER(IF($A32="","",VLOOKUP($A32,'[1]m round robin žrebna lista'!$A$7:$R$128,4)))</f>
        <v/>
      </c>
      <c r="AA32" s="286" t="str">
        <f>UPPER(IF($A32="","",VLOOKUP($A32,'[1]m round robin žrebna lista'!$A$7:$R$128,5)))</f>
        <v/>
      </c>
      <c r="AB32" s="288" t="str">
        <f>IF(S32="","",IF(S32="1bb","1bb",IF(S32="3bb","3bb",IF(S32=1,0,M30))))</f>
        <v/>
      </c>
      <c r="AC32" s="288" t="str">
        <f>IF(T32="","",IF(T32="2bb","2bb",IF(T32="3bb","3bb",IF(T32=2,0,M31))))</f>
        <v/>
      </c>
      <c r="AD32" s="287"/>
      <c r="AE32" s="288" t="str">
        <f>IF(V32="","",IF(V32="3bb","3bb",IF(V32="4bb","4bb",IF(V32=3,M33,0))))</f>
        <v/>
      </c>
      <c r="AF32" s="288">
        <f>SUM(AB32:AE32)</f>
        <v>0</v>
      </c>
      <c r="AG32" s="289"/>
      <c r="AH32" s="289"/>
      <c r="AI32" s="289"/>
      <c r="AJ32" s="289"/>
      <c r="AK32" s="289"/>
      <c r="AL32" s="289"/>
      <c r="AM32" s="289"/>
      <c r="AN32" s="289"/>
      <c r="AO32" s="289"/>
      <c r="AP32" s="289"/>
      <c r="AQ32" s="289"/>
      <c r="AR32" s="289"/>
      <c r="AS32" s="289"/>
      <c r="AT32" s="289"/>
      <c r="AU32" s="289"/>
      <c r="AV32" s="289"/>
      <c r="AW32" s="289"/>
      <c r="AX32" s="289"/>
      <c r="AY32" s="289"/>
      <c r="AZ32" s="289"/>
      <c r="BA32" s="289"/>
      <c r="BB32" s="289"/>
      <c r="BC32" s="289"/>
      <c r="BD32" s="289"/>
      <c r="BE32" s="289"/>
      <c r="BF32" s="289"/>
      <c r="BG32" s="289"/>
      <c r="BH32" s="289"/>
      <c r="BI32" s="289"/>
      <c r="BJ32" s="289"/>
      <c r="BK32" s="289"/>
      <c r="BL32" s="289"/>
      <c r="BM32" s="289"/>
      <c r="BN32" s="289"/>
      <c r="BO32" s="289"/>
      <c r="BP32" s="289"/>
      <c r="BQ32" s="289"/>
      <c r="BR32" s="289"/>
      <c r="BS32" s="289"/>
      <c r="BT32" s="289"/>
      <c r="BU32" s="289"/>
      <c r="BV32" s="289"/>
      <c r="BW32" s="289"/>
      <c r="BX32" s="289"/>
      <c r="BY32" s="289"/>
      <c r="BZ32" s="289"/>
      <c r="CA32" s="289"/>
      <c r="CB32" s="289"/>
      <c r="CC32" s="289"/>
      <c r="CD32" s="289"/>
      <c r="CE32" s="289"/>
      <c r="CF32" s="289"/>
      <c r="CG32" s="289"/>
      <c r="CH32" s="289"/>
      <c r="CI32" s="289"/>
      <c r="CJ32" s="289"/>
      <c r="CK32" s="289"/>
      <c r="CL32" s="289"/>
      <c r="CM32" s="289"/>
      <c r="CN32" s="289"/>
      <c r="CO32" s="289"/>
      <c r="CP32" s="289"/>
      <c r="CQ32" s="289"/>
      <c r="CR32" s="289"/>
      <c r="CS32" s="289"/>
      <c r="CT32" s="289"/>
      <c r="CU32" s="289"/>
      <c r="CV32" s="289"/>
      <c r="CW32" s="289"/>
      <c r="CX32" s="289"/>
      <c r="CY32" s="289"/>
      <c r="CZ32" s="289"/>
      <c r="DA32" s="289"/>
      <c r="DB32" s="289"/>
      <c r="DC32" s="289"/>
      <c r="DD32" s="289"/>
      <c r="DE32" s="289"/>
      <c r="DF32" s="289"/>
      <c r="DG32" s="289"/>
      <c r="DH32" s="289"/>
      <c r="DI32" s="289"/>
      <c r="DJ32" s="289"/>
      <c r="DK32" s="289"/>
      <c r="DL32" s="289"/>
      <c r="DM32" s="289"/>
      <c r="DN32" s="289"/>
      <c r="DO32" s="289"/>
      <c r="DP32" s="289"/>
      <c r="DQ32" s="289"/>
      <c r="DR32" s="289"/>
      <c r="DS32" s="289"/>
      <c r="DT32" s="289"/>
      <c r="DU32" s="289"/>
      <c r="DV32" s="289"/>
      <c r="DW32" s="289"/>
      <c r="DX32" s="289"/>
      <c r="DY32" s="289"/>
      <c r="DZ32" s="289"/>
      <c r="EA32" s="289"/>
      <c r="EB32" s="289"/>
      <c r="EC32" s="289"/>
      <c r="ED32" s="289"/>
      <c r="EE32" s="289"/>
      <c r="EF32" s="289"/>
      <c r="EG32" s="289"/>
      <c r="EH32" s="289"/>
      <c r="EI32" s="289"/>
      <c r="EJ32" s="289"/>
      <c r="EK32" s="289"/>
      <c r="EL32" s="289"/>
      <c r="EM32" s="289"/>
      <c r="EN32" s="289"/>
      <c r="EO32" s="289"/>
      <c r="EP32" s="289"/>
      <c r="EQ32" s="289"/>
      <c r="ER32" s="289"/>
      <c r="ES32" s="289"/>
      <c r="ET32" s="289"/>
      <c r="EU32" s="289"/>
      <c r="EV32" s="289"/>
      <c r="EW32" s="289"/>
      <c r="EX32" s="289"/>
      <c r="EY32" s="289"/>
      <c r="EZ32" s="289"/>
      <c r="FA32" s="289"/>
      <c r="FB32" s="289"/>
      <c r="FC32" s="289"/>
      <c r="FD32" s="289"/>
      <c r="FE32" s="289"/>
      <c r="FF32" s="289"/>
      <c r="FG32" s="289"/>
      <c r="FH32" s="289"/>
      <c r="FI32" s="289"/>
      <c r="FJ32" s="289"/>
      <c r="FK32" s="289"/>
      <c r="FL32" s="289"/>
      <c r="FM32" s="289"/>
      <c r="FN32" s="289"/>
      <c r="FO32" s="289"/>
      <c r="FP32" s="289"/>
      <c r="FQ32" s="289"/>
      <c r="FR32" s="289"/>
      <c r="FS32" s="289"/>
      <c r="FT32" s="289"/>
      <c r="FU32" s="289"/>
      <c r="FV32" s="289"/>
      <c r="FW32" s="289"/>
      <c r="FX32" s="289"/>
      <c r="FY32" s="289"/>
      <c r="FZ32" s="289"/>
      <c r="GA32" s="289"/>
      <c r="GB32" s="289"/>
      <c r="GC32" s="289"/>
      <c r="GD32" s="289"/>
      <c r="GE32" s="289"/>
      <c r="GF32" s="289"/>
      <c r="GG32" s="289"/>
      <c r="GH32" s="289"/>
      <c r="GI32" s="289"/>
      <c r="GJ32" s="289"/>
      <c r="GK32" s="289"/>
      <c r="GL32" s="289"/>
      <c r="GM32" s="289"/>
      <c r="GN32" s="289"/>
      <c r="GO32" s="289"/>
      <c r="GP32" s="289"/>
      <c r="GQ32" s="289"/>
      <c r="GR32" s="289"/>
      <c r="GS32" s="289"/>
      <c r="GT32" s="289"/>
      <c r="GU32" s="289"/>
      <c r="GV32" s="289"/>
      <c r="GW32" s="289"/>
      <c r="GX32" s="289"/>
      <c r="GY32" s="289"/>
      <c r="GZ32" s="289"/>
      <c r="HA32" s="289"/>
      <c r="HB32" s="289"/>
      <c r="HC32" s="289"/>
      <c r="HD32" s="289"/>
      <c r="HE32" s="289"/>
      <c r="HF32" s="289"/>
      <c r="HG32" s="289"/>
      <c r="HH32" s="289"/>
      <c r="HI32" s="289"/>
      <c r="HJ32" s="289"/>
      <c r="HK32" s="289"/>
      <c r="HL32" s="289"/>
      <c r="HM32" s="289"/>
      <c r="HN32" s="289"/>
      <c r="HO32" s="289"/>
      <c r="HP32" s="289"/>
      <c r="HQ32" s="289"/>
      <c r="HR32" s="289"/>
      <c r="HS32" s="289"/>
      <c r="HT32" s="289"/>
      <c r="HU32" s="289"/>
      <c r="HV32" s="289"/>
      <c r="HW32" s="289"/>
      <c r="HX32" s="289"/>
      <c r="HY32" s="289"/>
      <c r="HZ32" s="289"/>
      <c r="IA32" s="289"/>
      <c r="IB32" s="289"/>
      <c r="IC32" s="289"/>
      <c r="ID32" s="289"/>
      <c r="IE32" s="289"/>
      <c r="IF32" s="289"/>
      <c r="IG32" s="289"/>
      <c r="IH32" s="289"/>
      <c r="II32" s="289"/>
      <c r="IJ32" s="289"/>
      <c r="IK32" s="289"/>
      <c r="IL32" s="289"/>
      <c r="IM32" s="289"/>
      <c r="IN32" s="289"/>
      <c r="IO32" s="289"/>
      <c r="IP32" s="289"/>
      <c r="IQ32" s="289"/>
      <c r="IR32" s="289"/>
      <c r="IS32" s="289"/>
      <c r="IT32" s="289"/>
      <c r="IU32" s="289"/>
    </row>
    <row r="33" spans="1:255" s="290" customFormat="1" ht="41.25" customHeight="1">
      <c r="A33" s="255"/>
      <c r="B33" s="256" t="n">
        <v>4</v>
      </c>
      <c r="C33" s="257" t="str">
        <f>UPPER(IF($A33="","",VLOOKUP($A33,'[1]m round robin žrebna lista'!$A$7:$R$128,2)))</f>
        <v/>
      </c>
      <c r="D33" s="258" t="str">
        <f>UPPER(IF($A33="","",VLOOKUP($A33,'[1]m round robin žrebna lista'!$A$7:$R$128,3)))</f>
        <v/>
      </c>
      <c r="E33" s="258" t="str">
        <f>PROPER(IF($A33="","",VLOOKUP($A33,'[1]m round robin žrebna lista'!$A$7:$R$128,4)))</f>
        <v/>
      </c>
      <c r="F33" s="259" t="str">
        <f>UPPER(IF($A33="","",VLOOKUP($A33,'[1]m round robin žrebna lista'!$A$7:$R$128,5)))</f>
        <v/>
      </c>
      <c r="G33" s="263"/>
      <c r="H33" s="263"/>
      <c r="I33" s="263"/>
      <c r="J33" s="260"/>
      <c r="K33" s="264"/>
      <c r="L33" s="264"/>
      <c r="M33" s="37" t="str">
        <f>IF($A33="","",VLOOKUP($A33,'[1]m round robin žrebna lista'!$A$7:$R$128,14))</f>
        <v/>
      </c>
      <c r="N33" s="285"/>
      <c r="O33" s="286" t="str">
        <f>UPPER(IF($A33="","",VLOOKUP($A33,'[1]m round robin žrebna lista'!$A$7:$R$128,2)))</f>
        <v/>
      </c>
      <c r="P33" s="286" t="str">
        <f>UPPER(IF($A33="","",VLOOKUP($A33,'[1]m round robin žrebna lista'!$A$7:$R$128,3)))</f>
        <v/>
      </c>
      <c r="Q33" s="286" t="str">
        <f>PROPER(IF($A33="","",VLOOKUP($A33,'[1]m round robin žrebna lista'!$A$7:$R$128,4)))</f>
        <v/>
      </c>
      <c r="R33" s="286" t="str">
        <f>UPPER(IF($A33="","",VLOOKUP($A33,'[1]m round robin žrebna lista'!$A$7:$R$128,5)))</f>
        <v/>
      </c>
      <c r="S33" s="288"/>
      <c r="T33" s="288"/>
      <c r="U33" s="288"/>
      <c r="V33" s="287"/>
      <c r="W33" s="285"/>
      <c r="X33" s="286" t="str">
        <f>UPPER(IF($A33="","",VLOOKUP($A33,'[1]m round robin žrebna lista'!$A$7:$R$128,2)))</f>
        <v/>
      </c>
      <c r="Y33" s="286" t="str">
        <f>UPPER(IF($A33="","",VLOOKUP($A33,'[1]m round robin žrebna lista'!$A$7:$R$128,3)))</f>
        <v/>
      </c>
      <c r="Z33" s="286" t="str">
        <f>PROPER(IF($A33="","",VLOOKUP($A33,'[1]m round robin žrebna lista'!$A$7:$R$128,4)))</f>
        <v/>
      </c>
      <c r="AA33" s="286" t="str">
        <f>UPPER(IF($A33="","",VLOOKUP($A33,'[1]m round robin žrebna lista'!$A$7:$R$128,5)))</f>
        <v/>
      </c>
      <c r="AB33" s="288" t="str">
        <f>IF(S33="","",IF(S33="1bb","1bb",IF(S33="4bb","4bb",IF(S33=1,0,M30))))</f>
        <v/>
      </c>
      <c r="AC33" s="288" t="str">
        <f>IF(T33="","",IF(T33="2bb","2bb",IF(T33="4bb","4bb",IF(T33=2,0,M31))))</f>
        <v/>
      </c>
      <c r="AD33" s="288" t="str">
        <f>IF(U33="","",IF(U33="3bb","3bb",IF(U33="4bb","4bb",IF(U33=3,0,M32))))</f>
        <v/>
      </c>
      <c r="AE33" s="287"/>
      <c r="AF33" s="288">
        <f>SUM(AB33:AD33)</f>
        <v>0</v>
      </c>
      <c r="AG33" s="289"/>
      <c r="AH33" s="289"/>
      <c r="AI33" s="289"/>
      <c r="AJ33" s="289"/>
      <c r="AK33" s="289"/>
      <c r="AL33" s="289"/>
      <c r="AM33" s="289"/>
      <c r="AN33" s="289"/>
      <c r="AO33" s="289"/>
      <c r="AP33" s="289"/>
      <c r="AQ33" s="289"/>
      <c r="AR33" s="289"/>
      <c r="AS33" s="289"/>
      <c r="AT33" s="289"/>
      <c r="AU33" s="289"/>
      <c r="AV33" s="289"/>
      <c r="AW33" s="289"/>
      <c r="AX33" s="289"/>
      <c r="AY33" s="289"/>
      <c r="AZ33" s="289"/>
      <c r="BA33" s="289"/>
      <c r="BB33" s="289"/>
      <c r="BC33" s="289"/>
      <c r="BD33" s="289"/>
      <c r="BE33" s="289"/>
      <c r="BF33" s="289"/>
      <c r="BG33" s="289"/>
      <c r="BH33" s="289"/>
      <c r="BI33" s="289"/>
      <c r="BJ33" s="289"/>
      <c r="BK33" s="289"/>
      <c r="BL33" s="289"/>
      <c r="BM33" s="289"/>
      <c r="BN33" s="289"/>
      <c r="BO33" s="289"/>
      <c r="BP33" s="289"/>
      <c r="BQ33" s="289"/>
      <c r="BR33" s="289"/>
      <c r="BS33" s="289"/>
      <c r="BT33" s="289"/>
      <c r="BU33" s="289"/>
      <c r="BV33" s="289"/>
      <c r="BW33" s="289"/>
      <c r="BX33" s="289"/>
      <c r="BY33" s="289"/>
      <c r="BZ33" s="289"/>
      <c r="CA33" s="289"/>
      <c r="CB33" s="289"/>
      <c r="CC33" s="289"/>
      <c r="CD33" s="289"/>
      <c r="CE33" s="289"/>
      <c r="CF33" s="289"/>
      <c r="CG33" s="289"/>
      <c r="CH33" s="289"/>
      <c r="CI33" s="289"/>
      <c r="CJ33" s="289"/>
      <c r="CK33" s="289"/>
      <c r="CL33" s="289"/>
      <c r="CM33" s="289"/>
      <c r="CN33" s="289"/>
      <c r="CO33" s="289"/>
      <c r="CP33" s="289"/>
      <c r="CQ33" s="289"/>
      <c r="CR33" s="289"/>
      <c r="CS33" s="289"/>
      <c r="CT33" s="289"/>
      <c r="CU33" s="289"/>
      <c r="CV33" s="289"/>
      <c r="CW33" s="289"/>
      <c r="CX33" s="289"/>
      <c r="CY33" s="289"/>
      <c r="CZ33" s="289"/>
      <c r="DA33" s="289"/>
      <c r="DB33" s="289"/>
      <c r="DC33" s="289"/>
      <c r="DD33" s="289"/>
      <c r="DE33" s="289"/>
      <c r="DF33" s="289"/>
      <c r="DG33" s="289"/>
      <c r="DH33" s="289"/>
      <c r="DI33" s="289"/>
      <c r="DJ33" s="289"/>
      <c r="DK33" s="289"/>
      <c r="DL33" s="289"/>
      <c r="DM33" s="289"/>
      <c r="DN33" s="289"/>
      <c r="DO33" s="289"/>
      <c r="DP33" s="289"/>
      <c r="DQ33" s="289"/>
      <c r="DR33" s="289"/>
      <c r="DS33" s="289"/>
      <c r="DT33" s="289"/>
      <c r="DU33" s="289"/>
      <c r="DV33" s="289"/>
      <c r="DW33" s="289"/>
      <c r="DX33" s="289"/>
      <c r="DY33" s="289"/>
      <c r="DZ33" s="289"/>
      <c r="EA33" s="289"/>
      <c r="EB33" s="289"/>
      <c r="EC33" s="289"/>
      <c r="ED33" s="289"/>
      <c r="EE33" s="289"/>
      <c r="EF33" s="289"/>
      <c r="EG33" s="289"/>
      <c r="EH33" s="289"/>
      <c r="EI33" s="289"/>
      <c r="EJ33" s="289"/>
      <c r="EK33" s="289"/>
      <c r="EL33" s="289"/>
      <c r="EM33" s="289"/>
      <c r="EN33" s="289"/>
      <c r="EO33" s="289"/>
      <c r="EP33" s="289"/>
      <c r="EQ33" s="289"/>
      <c r="ER33" s="289"/>
      <c r="ES33" s="289"/>
      <c r="ET33" s="289"/>
      <c r="EU33" s="289"/>
      <c r="EV33" s="289"/>
      <c r="EW33" s="289"/>
      <c r="EX33" s="289"/>
      <c r="EY33" s="289"/>
      <c r="EZ33" s="289"/>
      <c r="FA33" s="289"/>
      <c r="FB33" s="289"/>
      <c r="FC33" s="289"/>
      <c r="FD33" s="289"/>
      <c r="FE33" s="289"/>
      <c r="FF33" s="289"/>
      <c r="FG33" s="289"/>
      <c r="FH33" s="289"/>
      <c r="FI33" s="289"/>
      <c r="FJ33" s="289"/>
      <c r="FK33" s="289"/>
      <c r="FL33" s="289"/>
      <c r="FM33" s="289"/>
      <c r="FN33" s="289"/>
      <c r="FO33" s="289"/>
      <c r="FP33" s="289"/>
      <c r="FQ33" s="289"/>
      <c r="FR33" s="289"/>
      <c r="FS33" s="289"/>
      <c r="FT33" s="289"/>
      <c r="FU33" s="289"/>
      <c r="FV33" s="289"/>
      <c r="FW33" s="289"/>
      <c r="FX33" s="289"/>
      <c r="FY33" s="289"/>
      <c r="FZ33" s="289"/>
      <c r="GA33" s="289"/>
      <c r="GB33" s="289"/>
      <c r="GC33" s="289"/>
      <c r="GD33" s="289"/>
      <c r="GE33" s="289"/>
      <c r="GF33" s="289"/>
      <c r="GG33" s="289"/>
      <c r="GH33" s="289"/>
      <c r="GI33" s="289"/>
      <c r="GJ33" s="289"/>
      <c r="GK33" s="289"/>
      <c r="GL33" s="289"/>
      <c r="GM33" s="289"/>
      <c r="GN33" s="289"/>
      <c r="GO33" s="289"/>
      <c r="GP33" s="289"/>
      <c r="GQ33" s="289"/>
      <c r="GR33" s="289"/>
      <c r="GS33" s="289"/>
      <c r="GT33" s="289"/>
      <c r="GU33" s="289"/>
      <c r="GV33" s="289"/>
      <c r="GW33" s="289"/>
      <c r="GX33" s="289"/>
      <c r="GY33" s="289"/>
      <c r="GZ33" s="289"/>
      <c r="HA33" s="289"/>
      <c r="HB33" s="289"/>
      <c r="HC33" s="289"/>
      <c r="HD33" s="289"/>
      <c r="HE33" s="289"/>
      <c r="HF33" s="289"/>
      <c r="HG33" s="289"/>
      <c r="HH33" s="289"/>
      <c r="HI33" s="289"/>
      <c r="HJ33" s="289"/>
      <c r="HK33" s="289"/>
      <c r="HL33" s="289"/>
      <c r="HM33" s="289"/>
      <c r="HN33" s="289"/>
      <c r="HO33" s="289"/>
      <c r="HP33" s="289"/>
      <c r="HQ33" s="289"/>
      <c r="HR33" s="289"/>
      <c r="HS33" s="289"/>
      <c r="HT33" s="289"/>
      <c r="HU33" s="289"/>
      <c r="HV33" s="289"/>
      <c r="HW33" s="289"/>
      <c r="HX33" s="289"/>
      <c r="HY33" s="289"/>
      <c r="HZ33" s="289"/>
      <c r="IA33" s="289"/>
      <c r="IB33" s="289"/>
      <c r="IC33" s="289"/>
      <c r="ID33" s="289"/>
      <c r="IE33" s="289"/>
      <c r="IF33" s="289"/>
      <c r="IG33" s="289"/>
      <c r="IH33" s="289"/>
      <c r="II33" s="289"/>
      <c r="IJ33" s="289"/>
      <c r="IK33" s="289"/>
      <c r="IL33" s="289"/>
      <c r="IM33" s="289"/>
      <c r="IN33" s="289"/>
      <c r="IO33" s="289"/>
      <c r="IP33" s="289"/>
      <c r="IQ33" s="289"/>
      <c r="IR33" s="289"/>
      <c r="IS33" s="289"/>
      <c r="IT33" s="289"/>
      <c r="IU33" s="289"/>
    </row>
    <row r="34" spans="1:255" s="1" customFormat="1" ht="111.35" customHeight="1">
      <c r="A34" s="18"/>
      <c r="B34" s="18"/>
      <c r="C34" s="13"/>
      <c r="D34" s="13"/>
      <c r="E34" s="13"/>
      <c r="F34" s="235" t="s">
        <v>123</v>
      </c>
      <c r="G34" s="236" t="s">
        <v>124</v>
      </c>
      <c r="H34" s="236"/>
      <c r="I34" s="236"/>
      <c r="J34" s="237" t="s">
        <v>125</v>
      </c>
      <c r="K34" s="238"/>
      <c r="L34" s="238"/>
      <c r="M34" s="56"/>
      <c r="N34" s="11"/>
      <c r="O34" s="12"/>
      <c r="P34" s="12"/>
      <c r="Q34" s="12"/>
      <c r="R34" s="12"/>
      <c r="S34" s="12"/>
      <c r="T34" s="12"/>
      <c r="U34" s="12"/>
      <c r="V34" s="12"/>
      <c r="W34" s="12"/>
      <c r="X34" s="12"/>
      <c r="Y34" s="12"/>
      <c r="Z34" s="12"/>
      <c r="AA34" s="12"/>
      <c r="AB34" s="12"/>
      <c r="AC34" s="12"/>
      <c r="AD34" s="12"/>
      <c r="AE34" s="12"/>
      <c r="AF34" s="12"/>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IO34" s="11"/>
      <c r="IP34" s="11"/>
      <c r="IQ34" s="11"/>
      <c r="IR34" s="11"/>
      <c r="IS34" s="11"/>
      <c r="IT34" s="11"/>
      <c r="IU34" s="11"/>
    </row>
    <row r="35" spans="1:255" s="1" customFormat="1" ht="50.10" customHeight="1">
      <c r="A35" s="18"/>
      <c r="B35" s="18"/>
      <c r="C35" s="13" t="s">
        <v>126</v>
      </c>
      <c r="D35" s="13"/>
      <c r="E35" s="13"/>
      <c r="F35" s="235" t="s">
        <v>127</v>
      </c>
      <c r="G35" s="239" t="s">
        <v>128</v>
      </c>
      <c r="H35" s="239"/>
      <c r="I35" s="239"/>
      <c r="J35" s="237" t="s">
        <v>125</v>
      </c>
      <c r="K35" s="238"/>
      <c r="L35" s="238"/>
      <c r="M35" s="56"/>
      <c r="N35" s="11"/>
      <c r="O35" s="12"/>
      <c r="P35" s="12"/>
      <c r="Q35" s="12"/>
      <c r="R35" s="12"/>
      <c r="S35" s="12"/>
      <c r="T35" s="12"/>
      <c r="U35" s="12"/>
      <c r="V35" s="12"/>
      <c r="W35" s="12"/>
      <c r="X35" s="12"/>
      <c r="Y35" s="12"/>
      <c r="Z35" s="12"/>
      <c r="AA35" s="12"/>
      <c r="AB35" s="12"/>
      <c r="AC35" s="12"/>
      <c r="AD35" s="12"/>
      <c r="AE35" s="12"/>
      <c r="AF35" s="12"/>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row>
    <row r="36" spans="1:32" s="1" customFormat="1" ht="50.10" customHeight="1">
      <c r="A36" s="18"/>
      <c r="B36" s="18"/>
      <c r="C36" s="240" t="s">
        <v>129</v>
      </c>
      <c r="D36" s="13"/>
      <c r="E36" s="13"/>
      <c r="F36" s="235" t="s">
        <v>130</v>
      </c>
      <c r="G36" s="239"/>
      <c r="H36" s="239"/>
      <c r="I36" s="239"/>
      <c r="J36" s="237" t="s">
        <v>125</v>
      </c>
      <c r="K36" s="238"/>
      <c r="L36" s="238"/>
      <c r="M36" s="56"/>
      <c r="O36" s="57"/>
      <c r="P36" s="57"/>
      <c r="Q36" s="57"/>
      <c r="R36" s="57"/>
      <c r="S36" s="57"/>
      <c r="T36" s="57"/>
      <c r="U36" s="57"/>
      <c r="V36" s="57"/>
      <c r="W36" s="57"/>
      <c r="X36" s="57"/>
      <c r="Y36" s="57"/>
      <c r="Z36" s="57"/>
      <c r="AA36" s="57"/>
      <c r="AB36" s="57"/>
      <c r="AC36" s="57"/>
      <c r="AD36" s="57"/>
      <c r="AE36" s="57"/>
      <c r="AF36" s="57"/>
    </row>
    <row r="37" spans="1:255" ht="50.40" customHeight="1">
      <c r="A37" s="158"/>
      <c r="B37" s="158"/>
      <c r="C37" s="158"/>
      <c r="D37" s="158"/>
      <c r="E37" s="158"/>
      <c r="F37" s="158"/>
      <c r="G37" s="158"/>
      <c r="H37" s="158"/>
      <c r="I37" s="158"/>
      <c r="J37" s="158"/>
      <c r="K37" s="158"/>
      <c r="L37" s="158"/>
      <c r="M37" s="10"/>
      <c r="N37" s="46"/>
      <c r="O37" s="47"/>
      <c r="P37" s="47"/>
      <c r="Q37" s="47"/>
      <c r="R37" s="47"/>
      <c r="S37" s="47"/>
      <c r="T37" s="47"/>
      <c r="U37" s="47"/>
      <c r="V37" s="47"/>
      <c r="W37" s="47"/>
      <c r="X37" s="47"/>
      <c r="Y37" s="47"/>
      <c r="Z37" s="47"/>
      <c r="AA37" s="47"/>
      <c r="AB37" s="47"/>
      <c r="AC37" s="47"/>
      <c r="AD37" s="47"/>
      <c r="AE37" s="47"/>
      <c r="AF37" s="47"/>
      <c r="AG37" s="46"/>
      <c r="AH37" s="46"/>
      <c r="AI37" s="46"/>
      <c r="AJ37" s="46"/>
      <c r="AK37" s="46"/>
      <c r="AL37" s="46"/>
      <c r="AM37" s="46"/>
      <c r="AN37" s="46"/>
      <c r="AO37" s="46"/>
      <c r="AP37" s="46"/>
      <c r="AQ37" s="46"/>
      <c r="AR37" s="46"/>
      <c r="AS37" s="46"/>
      <c r="AT37" s="46"/>
      <c r="AU37" s="46"/>
      <c r="AV37" s="46"/>
      <c r="AW37" s="46"/>
      <c r="AX37" s="46"/>
      <c r="AY37" s="46"/>
      <c r="AZ37" s="46"/>
      <c r="BA37" s="46"/>
      <c r="BB37" s="46"/>
      <c r="BC37" s="46"/>
      <c r="BD37" s="46"/>
      <c r="BE37" s="46"/>
      <c r="BF37" s="46"/>
      <c r="BG37" s="46"/>
      <c r="BH37" s="46"/>
      <c r="BI37" s="46"/>
      <c r="BJ37" s="46"/>
      <c r="BK37" s="46"/>
      <c r="BL37" s="46"/>
      <c r="BM37" s="46"/>
      <c r="BN37" s="46"/>
      <c r="BO37" s="46"/>
      <c r="BP37" s="46"/>
      <c r="BQ37" s="46"/>
      <c r="BR37" s="46"/>
      <c r="BS37" s="46"/>
      <c r="BT37" s="46"/>
      <c r="BU37" s="46"/>
      <c r="BV37" s="46"/>
      <c r="BW37" s="46"/>
      <c r="BX37" s="46"/>
      <c r="BY37" s="46"/>
      <c r="BZ37" s="46"/>
      <c r="CA37" s="46"/>
      <c r="CB37" s="46"/>
      <c r="CC37" s="46"/>
      <c r="CD37" s="46"/>
      <c r="CE37" s="46"/>
      <c r="CF37" s="46"/>
      <c r="CG37" s="46"/>
      <c r="CH37" s="46"/>
      <c r="CI37" s="46"/>
      <c r="CJ37" s="46"/>
      <c r="CK37" s="46"/>
      <c r="CL37" s="46"/>
      <c r="CM37" s="46"/>
      <c r="CN37" s="46"/>
      <c r="CO37" s="46"/>
      <c r="CP37" s="46"/>
      <c r="CQ37" s="46"/>
      <c r="CR37" s="46"/>
      <c r="CS37" s="46"/>
      <c r="CT37" s="46"/>
      <c r="CU37" s="46"/>
      <c r="CV37" s="46"/>
      <c r="CW37" s="46"/>
      <c r="CX37" s="46"/>
      <c r="CY37" s="46"/>
      <c r="CZ37" s="46"/>
      <c r="DA37" s="46"/>
      <c r="DB37" s="46"/>
      <c r="DC37" s="46"/>
      <c r="DD37" s="46"/>
      <c r="DE37" s="46"/>
      <c r="DF37" s="46"/>
      <c r="DG37" s="46"/>
      <c r="DH37" s="46"/>
      <c r="DI37" s="46"/>
      <c r="DJ37" s="46"/>
      <c r="DK37" s="46"/>
      <c r="DL37" s="46"/>
      <c r="DM37" s="46"/>
      <c r="DN37" s="46"/>
      <c r="DO37" s="46"/>
      <c r="DP37" s="46"/>
      <c r="DQ37" s="46"/>
      <c r="DR37" s="46"/>
      <c r="DS37" s="46"/>
      <c r="DT37" s="46"/>
      <c r="DU37" s="46"/>
      <c r="DV37" s="46"/>
      <c r="DW37" s="46"/>
      <c r="DX37" s="46"/>
      <c r="DY37" s="46"/>
      <c r="DZ37" s="46"/>
      <c r="EA37" s="46"/>
      <c r="EB37" s="46"/>
      <c r="EC37" s="46"/>
      <c r="ED37" s="46"/>
      <c r="EE37" s="46"/>
      <c r="EF37" s="46"/>
      <c r="EG37" s="46"/>
      <c r="EH37" s="46"/>
      <c r="EI37" s="46"/>
      <c r="EJ37" s="46"/>
      <c r="EK37" s="46"/>
      <c r="EL37" s="46"/>
      <c r="EM37" s="46"/>
      <c r="EN37" s="46"/>
      <c r="EO37" s="46"/>
      <c r="EP37" s="46"/>
      <c r="EQ37" s="46"/>
      <c r="ER37" s="46"/>
      <c r="ES37" s="46"/>
      <c r="ET37" s="46"/>
      <c r="EU37" s="46"/>
      <c r="EV37" s="46"/>
      <c r="EW37" s="46"/>
      <c r="EX37" s="46"/>
      <c r="EY37" s="46"/>
      <c r="EZ37" s="46"/>
      <c r="FA37" s="46"/>
      <c r="FB37" s="46"/>
      <c r="FC37" s="46"/>
      <c r="FD37" s="46"/>
      <c r="FE37" s="46"/>
      <c r="FF37" s="46"/>
      <c r="FG37" s="46"/>
      <c r="FH37" s="46"/>
      <c r="FI37" s="46"/>
      <c r="FJ37" s="46"/>
      <c r="FK37" s="46"/>
      <c r="FL37" s="46"/>
      <c r="FM37" s="46"/>
      <c r="FN37" s="46"/>
      <c r="FO37" s="46"/>
      <c r="FP37" s="46"/>
      <c r="FQ37" s="46"/>
      <c r="FR37" s="46"/>
      <c r="FS37" s="46"/>
      <c r="FT37" s="46"/>
      <c r="FU37" s="46"/>
      <c r="FV37" s="46"/>
      <c r="FW37" s="46"/>
      <c r="FX37" s="46"/>
      <c r="FY37" s="46"/>
      <c r="FZ37" s="46"/>
      <c r="GA37" s="46"/>
      <c r="GB37" s="46"/>
      <c r="GC37" s="46"/>
      <c r="GD37" s="46"/>
      <c r="GE37" s="46"/>
      <c r="GF37" s="46"/>
      <c r="GG37" s="46"/>
      <c r="GH37" s="46"/>
      <c r="GI37" s="46"/>
      <c r="GJ37" s="46"/>
      <c r="GK37" s="46"/>
      <c r="GL37" s="46"/>
      <c r="GM37" s="46"/>
      <c r="GN37" s="46"/>
      <c r="GO37" s="46"/>
      <c r="GP37" s="46"/>
      <c r="GQ37" s="46"/>
      <c r="GR37" s="46"/>
      <c r="GS37" s="46"/>
      <c r="GT37" s="46"/>
      <c r="GU37" s="46"/>
      <c r="GV37" s="46"/>
      <c r="GW37" s="46"/>
      <c r="GX37" s="46"/>
      <c r="GY37" s="46"/>
      <c r="GZ37" s="46"/>
      <c r="HA37" s="46"/>
      <c r="HB37" s="46"/>
      <c r="HC37" s="46"/>
      <c r="HD37" s="46"/>
      <c r="HE37" s="46"/>
      <c r="HF37" s="46"/>
      <c r="HG37" s="46"/>
      <c r="HH37" s="46"/>
      <c r="HI37" s="46"/>
      <c r="HJ37" s="46"/>
      <c r="HK37" s="46"/>
      <c r="HL37" s="46"/>
      <c r="HM37" s="46"/>
      <c r="HN37" s="46"/>
      <c r="HO37" s="46"/>
      <c r="HP37" s="46"/>
      <c r="HQ37" s="46"/>
      <c r="HR37" s="46"/>
      <c r="HS37" s="46"/>
      <c r="HT37" s="46"/>
      <c r="HU37" s="46"/>
      <c r="HV37" s="46"/>
      <c r="HW37" s="46"/>
      <c r="HX37" s="46"/>
      <c r="HY37" s="46"/>
      <c r="HZ37" s="46"/>
      <c r="IA37" s="46"/>
      <c r="IB37" s="46"/>
      <c r="IC37" s="46"/>
      <c r="ID37" s="46"/>
      <c r="IE37" s="46"/>
      <c r="IF37" s="46"/>
      <c r="IG37" s="46"/>
      <c r="IH37" s="46"/>
      <c r="II37" s="46"/>
      <c r="IJ37" s="46"/>
      <c r="IK37" s="46"/>
      <c r="IL37" s="46"/>
      <c r="IM37" s="46"/>
      <c r="IN37" s="46"/>
      <c r="IO37" s="46"/>
      <c r="IP37" s="46"/>
      <c r="IQ37" s="46"/>
      <c r="IR37" s="46"/>
      <c r="IS37" s="46"/>
      <c r="IT37" s="46"/>
      <c r="IU37" s="46"/>
    </row>
    <row r="38" spans="1:255" s="25" customFormat="1" ht="29.60">
      <c r="A38" s="22"/>
      <c r="B38" s="22"/>
      <c r="C38" s="22"/>
      <c r="D38" s="22"/>
      <c r="E38" s="22"/>
      <c r="F38" s="1"/>
      <c r="G38" s="233" t="s">
        <v>165</v>
      </c>
      <c r="H38" s="22"/>
      <c r="I38" s="22"/>
      <c r="J38" s="22"/>
      <c r="K38" s="22"/>
      <c r="L38" s="32"/>
      <c r="M38" s="48"/>
      <c r="N38" s="30"/>
      <c r="O38" s="44"/>
      <c r="P38" s="44"/>
      <c r="Q38" s="44"/>
      <c r="R38" s="44"/>
      <c r="S38" s="44"/>
      <c r="T38" s="44"/>
      <c r="U38" s="44"/>
      <c r="V38" s="44"/>
      <c r="W38" s="44"/>
      <c r="X38" s="44"/>
      <c r="Y38" s="44"/>
      <c r="Z38" s="44"/>
      <c r="AA38" s="44"/>
      <c r="AB38" s="44"/>
      <c r="AC38" s="44"/>
      <c r="AD38" s="44"/>
      <c r="AE38" s="44"/>
      <c r="AF38" s="44"/>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c r="GU38" s="30"/>
      <c r="GV38" s="30"/>
      <c r="GW38" s="30"/>
      <c r="GX38" s="30"/>
      <c r="GY38" s="30"/>
      <c r="GZ38" s="30"/>
      <c r="HA38" s="30"/>
      <c r="HB38" s="30"/>
      <c r="HC38" s="30"/>
      <c r="HD38" s="30"/>
      <c r="HE38" s="30"/>
      <c r="HF38" s="30"/>
      <c r="HG38" s="30"/>
      <c r="HH38" s="30"/>
      <c r="HI38" s="30"/>
      <c r="HJ38" s="30"/>
      <c r="HK38" s="30"/>
      <c r="HL38" s="30"/>
      <c r="HM38" s="30"/>
      <c r="HN38" s="30"/>
      <c r="HO38" s="30"/>
      <c r="HP38" s="30"/>
      <c r="HQ38" s="30"/>
      <c r="HR38" s="30"/>
      <c r="HS38" s="30"/>
      <c r="HT38" s="30"/>
      <c r="HU38" s="30"/>
      <c r="HV38" s="30"/>
      <c r="HW38" s="30"/>
      <c r="HX38" s="30"/>
      <c r="HY38" s="30"/>
      <c r="HZ38" s="30"/>
      <c r="IA38" s="30"/>
      <c r="IB38" s="30"/>
      <c r="IC38" s="30"/>
      <c r="ID38" s="30"/>
      <c r="IE38" s="30"/>
      <c r="IF38" s="30"/>
      <c r="IG38" s="30"/>
      <c r="IH38" s="30"/>
      <c r="II38" s="30"/>
      <c r="IJ38" s="30"/>
      <c r="IK38" s="30"/>
      <c r="IL38" s="30"/>
      <c r="IM38" s="30"/>
      <c r="IN38" s="30"/>
      <c r="IO38" s="30"/>
      <c r="IP38" s="30"/>
      <c r="IQ38" s="30"/>
      <c r="IR38" s="30"/>
      <c r="IS38" s="30"/>
      <c r="IT38" s="30"/>
      <c r="IU38" s="30"/>
    </row>
    <row r="39" spans="1:255">
      <c r="A39" s="13"/>
      <c r="B39" s="49"/>
      <c r="C39" s="49"/>
      <c r="D39" s="49"/>
      <c r="E39" s="49"/>
      <c r="F39" s="233"/>
      <c r="G39" s="233" t="s">
        <v>166</v>
      </c>
      <c r="H39" s="233"/>
      <c r="I39" s="49"/>
      <c r="J39" s="49"/>
      <c r="K39" s="49"/>
      <c r="L39" s="291"/>
      <c r="M39" s="50"/>
      <c r="N39" s="46"/>
      <c r="O39" s="47"/>
      <c r="P39" s="47"/>
      <c r="Q39" s="47"/>
      <c r="R39" s="47"/>
      <c r="S39" s="47"/>
      <c r="T39" s="47"/>
      <c r="U39" s="47"/>
      <c r="V39" s="47"/>
      <c r="W39" s="47"/>
      <c r="X39" s="47"/>
      <c r="Y39" s="47"/>
      <c r="Z39" s="47"/>
      <c r="AA39" s="47"/>
      <c r="AB39" s="47"/>
      <c r="AC39" s="47"/>
      <c r="AD39" s="47"/>
      <c r="AE39" s="47"/>
      <c r="AF39" s="47"/>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46"/>
      <c r="BJ39" s="46"/>
      <c r="BK39" s="46"/>
      <c r="BL39" s="46"/>
      <c r="BM39" s="46"/>
      <c r="BN39" s="46"/>
      <c r="BO39" s="46"/>
      <c r="BP39" s="46"/>
      <c r="BQ39" s="46"/>
      <c r="BR39" s="46"/>
      <c r="BS39" s="46"/>
      <c r="BT39" s="46"/>
      <c r="BU39" s="46"/>
      <c r="BV39" s="46"/>
      <c r="BW39" s="46"/>
      <c r="BX39" s="46"/>
      <c r="BY39" s="46"/>
      <c r="BZ39" s="46"/>
      <c r="CA39" s="46"/>
      <c r="CB39" s="46"/>
      <c r="CC39" s="46"/>
      <c r="CD39" s="46"/>
      <c r="CE39" s="46"/>
      <c r="CF39" s="46"/>
      <c r="CG39" s="46"/>
      <c r="CH39" s="46"/>
      <c r="CI39" s="46"/>
      <c r="CJ39" s="46"/>
      <c r="CK39" s="46"/>
      <c r="CL39" s="46"/>
      <c r="CM39" s="46"/>
      <c r="CN39" s="46"/>
      <c r="CO39" s="46"/>
      <c r="CP39" s="46"/>
      <c r="CQ39" s="46"/>
      <c r="CR39" s="46"/>
      <c r="CS39" s="46"/>
      <c r="CT39" s="46"/>
      <c r="CU39" s="46"/>
      <c r="CV39" s="46"/>
      <c r="CW39" s="46"/>
      <c r="CX39" s="46"/>
      <c r="CY39" s="46"/>
      <c r="CZ39" s="46"/>
      <c r="DA39" s="46"/>
      <c r="DB39" s="46"/>
      <c r="DC39" s="46"/>
      <c r="DD39" s="46"/>
      <c r="DE39" s="46"/>
      <c r="DF39" s="46"/>
      <c r="DG39" s="46"/>
      <c r="DH39" s="46"/>
      <c r="DI39" s="46"/>
      <c r="DJ39" s="46"/>
      <c r="DK39" s="46"/>
      <c r="DL39" s="46"/>
      <c r="DM39" s="46"/>
      <c r="DN39" s="46"/>
      <c r="DO39" s="46"/>
      <c r="DP39" s="46"/>
      <c r="DQ39" s="46"/>
      <c r="DR39" s="46"/>
      <c r="DS39" s="46"/>
      <c r="DT39" s="46"/>
      <c r="DU39" s="46"/>
      <c r="DV39" s="46"/>
      <c r="DW39" s="46"/>
      <c r="DX39" s="46"/>
      <c r="DY39" s="46"/>
      <c r="DZ39" s="46"/>
      <c r="EA39" s="46"/>
      <c r="EB39" s="46"/>
      <c r="EC39" s="46"/>
      <c r="ED39" s="46"/>
      <c r="EE39" s="46"/>
      <c r="EF39" s="46"/>
      <c r="EG39" s="46"/>
      <c r="EH39" s="46"/>
      <c r="EI39" s="46"/>
      <c r="EJ39" s="46"/>
      <c r="EK39" s="46"/>
      <c r="EL39" s="46"/>
      <c r="EM39" s="46"/>
      <c r="EN39" s="46"/>
      <c r="EO39" s="46"/>
      <c r="EP39" s="46"/>
      <c r="EQ39" s="46"/>
      <c r="ER39" s="46"/>
      <c r="ES39" s="46"/>
      <c r="ET39" s="46"/>
      <c r="EU39" s="46"/>
      <c r="EV39" s="46"/>
      <c r="EW39" s="46"/>
      <c r="EX39" s="46"/>
      <c r="EY39" s="46"/>
      <c r="EZ39" s="46"/>
      <c r="FA39" s="46"/>
      <c r="FB39" s="46"/>
      <c r="FC39" s="46"/>
      <c r="FD39" s="46"/>
      <c r="FE39" s="46"/>
      <c r="FF39" s="46"/>
      <c r="FG39" s="46"/>
      <c r="FH39" s="46"/>
      <c r="FI39" s="46"/>
      <c r="FJ39" s="46"/>
      <c r="FK39" s="46"/>
      <c r="FL39" s="46"/>
      <c r="FM39" s="46"/>
      <c r="FN39" s="46"/>
      <c r="FO39" s="46"/>
      <c r="FP39" s="46"/>
      <c r="FQ39" s="46"/>
      <c r="FR39" s="46"/>
      <c r="FS39" s="46"/>
      <c r="FT39" s="46"/>
      <c r="FU39" s="46"/>
      <c r="FV39" s="46"/>
      <c r="FW39" s="46"/>
      <c r="FX39" s="46"/>
      <c r="FY39" s="46"/>
      <c r="FZ39" s="46"/>
      <c r="GA39" s="46"/>
      <c r="GB39" s="46"/>
      <c r="GC39" s="46"/>
      <c r="GD39" s="46"/>
      <c r="GE39" s="46"/>
      <c r="GF39" s="46"/>
      <c r="GG39" s="46"/>
      <c r="GH39" s="46"/>
      <c r="GI39" s="46"/>
      <c r="GJ39" s="46"/>
      <c r="GK39" s="46"/>
      <c r="GL39" s="46"/>
      <c r="GM39" s="46"/>
      <c r="GN39" s="46"/>
      <c r="GO39" s="46"/>
      <c r="GP39" s="46"/>
      <c r="GQ39" s="46"/>
      <c r="GR39" s="46"/>
      <c r="GS39" s="46"/>
      <c r="GT39" s="46"/>
      <c r="GU39" s="46"/>
      <c r="GV39" s="46"/>
      <c r="GW39" s="46"/>
      <c r="GX39" s="46"/>
      <c r="GY39" s="46"/>
      <c r="GZ39" s="46"/>
      <c r="HA39" s="46"/>
      <c r="HB39" s="46"/>
      <c r="HC39" s="46"/>
      <c r="HD39" s="46"/>
      <c r="HE39" s="46"/>
      <c r="HF39" s="46"/>
      <c r="HG39" s="46"/>
      <c r="HH39" s="46"/>
      <c r="HI39" s="46"/>
      <c r="HJ39" s="46"/>
      <c r="HK39" s="46"/>
      <c r="HL39" s="46"/>
      <c r="HM39" s="46"/>
      <c r="HN39" s="46"/>
      <c r="HO39" s="46"/>
      <c r="HP39" s="46"/>
      <c r="HQ39" s="46"/>
      <c r="HR39" s="46"/>
      <c r="HS39" s="46"/>
      <c r="HT39" s="46"/>
      <c r="HU39" s="46"/>
      <c r="HV39" s="46"/>
      <c r="HW39" s="46"/>
      <c r="HX39" s="46"/>
      <c r="HY39" s="46"/>
      <c r="HZ39" s="46"/>
      <c r="IA39" s="46"/>
      <c r="IB39" s="46"/>
      <c r="IC39" s="46"/>
      <c r="ID39" s="46"/>
      <c r="IE39" s="46"/>
      <c r="IF39" s="46"/>
      <c r="IG39" s="46"/>
      <c r="IH39" s="46"/>
      <c r="II39" s="46"/>
      <c r="IJ39" s="46"/>
      <c r="IK39" s="46"/>
      <c r="IL39" s="46"/>
      <c r="IM39" s="46"/>
      <c r="IN39" s="46"/>
      <c r="IO39" s="46"/>
      <c r="IP39" s="46"/>
      <c r="IQ39" s="46"/>
      <c r="IR39" s="46"/>
      <c r="IS39" s="46"/>
      <c r="IT39" s="46"/>
      <c r="IU39" s="46"/>
    </row>
    <row r="40" spans="6:255" ht="37.85" customHeight="1">
      <c r="F40" s="281"/>
      <c r="G40" s="301" t="s">
        <v>167</v>
      </c>
      <c r="H40" s="233"/>
      <c r="N40" s="11"/>
      <c r="O40" s="12"/>
      <c r="P40" s="12"/>
      <c r="Q40" s="12"/>
      <c r="R40" s="12"/>
      <c r="S40" s="12"/>
      <c r="T40" s="12"/>
      <c r="U40" s="12"/>
      <c r="V40" s="12"/>
      <c r="W40" s="12"/>
      <c r="X40" s="12"/>
      <c r="Y40" s="12"/>
      <c r="Z40" s="12"/>
      <c r="AA40" s="12"/>
      <c r="AB40" s="12"/>
      <c r="AC40" s="12"/>
      <c r="AD40" s="12"/>
      <c r="AE40" s="12"/>
      <c r="AF40" s="12"/>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1"/>
      <c r="EG40" s="11"/>
      <c r="EH40" s="11"/>
      <c r="EI40" s="11"/>
      <c r="EJ40" s="11"/>
      <c r="EK40" s="11"/>
      <c r="EL40" s="11"/>
      <c r="EM40" s="11"/>
      <c r="EN40" s="11"/>
      <c r="EO40" s="11"/>
      <c r="EP40" s="11"/>
      <c r="EQ40" s="11"/>
      <c r="ER40" s="11"/>
      <c r="ES40" s="11"/>
      <c r="ET40" s="11"/>
      <c r="EU40" s="11"/>
      <c r="EV40" s="11"/>
      <c r="EW40" s="11"/>
      <c r="EX40" s="11"/>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c r="IS40" s="11"/>
      <c r="IT40" s="11"/>
      <c r="IU40" s="11"/>
    </row>
    <row r="41" spans="14:255">
      <c r="N41" s="11"/>
      <c r="O41" s="12"/>
      <c r="P41" s="12"/>
      <c r="Q41" s="12"/>
      <c r="R41" s="12"/>
      <c r="S41" s="12"/>
      <c r="T41" s="12"/>
      <c r="U41" s="12"/>
      <c r="V41" s="12"/>
      <c r="W41" s="12"/>
      <c r="X41" s="12"/>
      <c r="Y41" s="12"/>
      <c r="Z41" s="12"/>
      <c r="AA41" s="12"/>
      <c r="AB41" s="12"/>
      <c r="AC41" s="12"/>
      <c r="AD41" s="12"/>
      <c r="AE41" s="12"/>
      <c r="AF41" s="12"/>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c r="EA41" s="11"/>
      <c r="EB41" s="11"/>
      <c r="EC41" s="11"/>
      <c r="ED41" s="11"/>
      <c r="EE41" s="11"/>
      <c r="EF41" s="11"/>
      <c r="EG41" s="11"/>
      <c r="EH41" s="11"/>
      <c r="EI41" s="11"/>
      <c r="EJ41" s="11"/>
      <c r="EK41" s="11"/>
      <c r="EL41" s="11"/>
      <c r="EM41" s="11"/>
      <c r="EN41" s="11"/>
      <c r="EO41" s="11"/>
      <c r="EP41" s="11"/>
      <c r="EQ41" s="11"/>
      <c r="ER41" s="11"/>
      <c r="ES41" s="11"/>
      <c r="ET41" s="11"/>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c r="IS41" s="11"/>
      <c r="IT41" s="11"/>
      <c r="IU41" s="11"/>
    </row>
    <row r="42" spans="10:255">
      <c r="J42" s="51"/>
      <c r="K42" s="51"/>
      <c r="N42" s="11"/>
      <c r="O42" s="12"/>
      <c r="P42" s="12"/>
      <c r="Q42" s="12"/>
      <c r="R42" s="12"/>
      <c r="S42" s="12"/>
      <c r="T42" s="12"/>
      <c r="U42" s="12"/>
      <c r="V42" s="12"/>
      <c r="W42" s="12"/>
      <c r="X42" s="12"/>
      <c r="Y42" s="12"/>
      <c r="Z42" s="12"/>
      <c r="AA42" s="12"/>
      <c r="AB42" s="12"/>
      <c r="AC42" s="12"/>
      <c r="AD42" s="12"/>
      <c r="AE42" s="12"/>
      <c r="AF42" s="12"/>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c r="DI42" s="11"/>
      <c r="DJ42" s="11"/>
      <c r="DK42" s="11"/>
      <c r="DL42" s="11"/>
      <c r="DM42" s="11"/>
      <c r="DN42" s="11"/>
      <c r="DO42" s="11"/>
      <c r="DP42" s="11"/>
      <c r="DQ42" s="11"/>
      <c r="DR42" s="11"/>
      <c r="DS42" s="11"/>
      <c r="DT42" s="11"/>
      <c r="DU42" s="11"/>
      <c r="DV42" s="11"/>
      <c r="DW42" s="11"/>
      <c r="DX42" s="11"/>
      <c r="DY42" s="11"/>
      <c r="DZ42" s="11"/>
      <c r="EA42" s="11"/>
      <c r="EB42" s="11"/>
      <c r="EC42" s="11"/>
      <c r="ED42" s="11"/>
      <c r="EE42" s="11"/>
      <c r="EF42" s="11"/>
      <c r="EG42" s="11"/>
      <c r="EH42" s="11"/>
      <c r="EI42" s="11"/>
      <c r="EJ42" s="11"/>
      <c r="EK42" s="11"/>
      <c r="EL42" s="11"/>
      <c r="EM42" s="11"/>
      <c r="EN42" s="11"/>
      <c r="EO42" s="11"/>
      <c r="EP42" s="11"/>
      <c r="EQ42" s="11"/>
      <c r="ER42" s="11"/>
      <c r="ES42" s="11"/>
      <c r="ET42" s="11"/>
      <c r="EU42" s="11"/>
      <c r="EV42" s="11"/>
      <c r="EW42" s="11"/>
      <c r="EX42" s="11"/>
      <c r="EY42" s="11"/>
      <c r="EZ42" s="11"/>
      <c r="FA42" s="11"/>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IO42" s="11"/>
      <c r="IP42" s="11"/>
      <c r="IQ42" s="11"/>
      <c r="IR42" s="11"/>
      <c r="IS42" s="11"/>
      <c r="IT42" s="11"/>
      <c r="IU42" s="11"/>
    </row>
    <row r="43" spans="10:255">
      <c r="J43" s="51"/>
      <c r="K43" s="51"/>
      <c r="N43" s="11"/>
      <c r="O43" s="12"/>
      <c r="P43" s="12"/>
      <c r="Q43" s="12"/>
      <c r="R43" s="12"/>
      <c r="S43" s="12"/>
      <c r="T43" s="12"/>
      <c r="U43" s="12"/>
      <c r="V43" s="12"/>
      <c r="W43" s="12"/>
      <c r="X43" s="12"/>
      <c r="Y43" s="12"/>
      <c r="Z43" s="12"/>
      <c r="AA43" s="12"/>
      <c r="AB43" s="12"/>
      <c r="AC43" s="12"/>
      <c r="AD43" s="12"/>
      <c r="AE43" s="12"/>
      <c r="AF43" s="12"/>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11"/>
      <c r="EE43" s="11"/>
      <c r="EF43" s="11"/>
      <c r="EG43" s="11"/>
      <c r="EH43" s="11"/>
      <c r="EI43" s="11"/>
      <c r="EJ43" s="11"/>
      <c r="EK43" s="11"/>
      <c r="EL43" s="11"/>
      <c r="EM43" s="11"/>
      <c r="EN43" s="11"/>
      <c r="EO43" s="11"/>
      <c r="EP43" s="11"/>
      <c r="EQ43" s="11"/>
      <c r="ER43" s="11"/>
      <c r="ES43" s="11"/>
      <c r="ET43" s="11"/>
      <c r="EU43" s="11"/>
      <c r="EV43" s="11"/>
      <c r="EW43" s="11"/>
      <c r="EX43" s="11"/>
      <c r="EY43" s="11"/>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IO43" s="11"/>
      <c r="IP43" s="11"/>
      <c r="IQ43" s="11"/>
      <c r="IR43" s="11"/>
      <c r="IS43" s="11"/>
      <c r="IT43" s="11"/>
      <c r="IU43" s="11"/>
    </row>
    <row r="44" spans="10:255">
      <c r="J44" s="51"/>
      <c r="K44" s="51"/>
      <c r="N44" s="11"/>
      <c r="O44" s="12"/>
      <c r="P44" s="12"/>
      <c r="Q44" s="12"/>
      <c r="R44" s="12"/>
      <c r="S44" s="12"/>
      <c r="T44" s="12"/>
      <c r="U44" s="12"/>
      <c r="V44" s="12"/>
      <c r="W44" s="12"/>
      <c r="X44" s="12"/>
      <c r="Y44" s="12"/>
      <c r="Z44" s="12"/>
      <c r="AA44" s="12"/>
      <c r="AB44" s="12"/>
      <c r="AC44" s="12"/>
      <c r="AD44" s="12"/>
      <c r="AE44" s="12"/>
      <c r="AF44" s="12"/>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11"/>
      <c r="DJ44" s="11"/>
      <c r="DK44" s="11"/>
      <c r="DL44" s="11"/>
      <c r="DM44" s="11"/>
      <c r="DN44" s="11"/>
      <c r="DO44" s="11"/>
      <c r="DP44" s="11"/>
      <c r="DQ44" s="11"/>
      <c r="DR44" s="11"/>
      <c r="DS44" s="11"/>
      <c r="DT44" s="11"/>
      <c r="DU44" s="11"/>
      <c r="DV44" s="11"/>
      <c r="DW44" s="11"/>
      <c r="DX44" s="11"/>
      <c r="DY44" s="11"/>
      <c r="DZ44" s="11"/>
      <c r="EA44" s="11"/>
      <c r="EB44" s="11"/>
      <c r="EC44" s="11"/>
      <c r="ED44" s="11"/>
      <c r="EE44" s="11"/>
      <c r="EF44" s="11"/>
      <c r="EG44" s="11"/>
      <c r="EH44" s="11"/>
      <c r="EI44" s="11"/>
      <c r="EJ44" s="11"/>
      <c r="EK44" s="11"/>
      <c r="EL44" s="11"/>
      <c r="EM44" s="11"/>
      <c r="EN44" s="11"/>
      <c r="EO44" s="11"/>
      <c r="EP44" s="11"/>
      <c r="EQ44" s="11"/>
      <c r="ER44" s="11"/>
      <c r="ES44" s="11"/>
      <c r="ET44" s="11"/>
      <c r="EU44" s="11"/>
      <c r="EV44" s="11"/>
      <c r="EW44" s="11"/>
      <c r="EX44" s="11"/>
      <c r="EY44" s="11"/>
      <c r="EZ44" s="11"/>
      <c r="FA44" s="11"/>
      <c r="FB44" s="11"/>
      <c r="FC44" s="11"/>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IO44" s="11"/>
      <c r="IP44" s="11"/>
      <c r="IQ44" s="11"/>
      <c r="IR44" s="11"/>
      <c r="IS44" s="11"/>
      <c r="IT44" s="11"/>
      <c r="IU44" s="11"/>
    </row>
    <row r="45" spans="10:255">
      <c r="J45" s="51"/>
      <c r="K45" s="51"/>
      <c r="N45" s="11"/>
      <c r="O45" s="12"/>
      <c r="P45" s="12"/>
      <c r="Q45" s="12"/>
      <c r="R45" s="12"/>
      <c r="S45" s="12"/>
      <c r="T45" s="12"/>
      <c r="U45" s="12"/>
      <c r="V45" s="12"/>
      <c r="W45" s="12"/>
      <c r="X45" s="12"/>
      <c r="Y45" s="12"/>
      <c r="Z45" s="12"/>
      <c r="AA45" s="12"/>
      <c r="AB45" s="12"/>
      <c r="AC45" s="12"/>
      <c r="AD45" s="12"/>
      <c r="AE45" s="12"/>
      <c r="AF45" s="12"/>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c r="DV45" s="11"/>
      <c r="DW45" s="11"/>
      <c r="DX45" s="11"/>
      <c r="DY45" s="11"/>
      <c r="DZ45" s="11"/>
      <c r="EA45" s="11"/>
      <c r="EB45" s="11"/>
      <c r="EC45" s="11"/>
      <c r="ED45" s="11"/>
      <c r="EE45" s="11"/>
      <c r="EF45" s="11"/>
      <c r="EG45" s="11"/>
      <c r="EH45" s="11"/>
      <c r="EI45" s="11"/>
      <c r="EJ45" s="11"/>
      <c r="EK45" s="11"/>
      <c r="EL45" s="11"/>
      <c r="EM45" s="11"/>
      <c r="EN45" s="11"/>
      <c r="EO45" s="11"/>
      <c r="EP45" s="11"/>
      <c r="EQ45" s="11"/>
      <c r="ER45" s="11"/>
      <c r="ES45" s="11"/>
      <c r="ET45" s="11"/>
      <c r="EU45" s="11"/>
      <c r="EV45" s="11"/>
      <c r="EW45" s="11"/>
      <c r="EX45" s="11"/>
      <c r="EY45" s="11"/>
      <c r="EZ45" s="11"/>
      <c r="FA45" s="11"/>
      <c r="FB45" s="11"/>
      <c r="FC45" s="11"/>
      <c r="FD45" s="11"/>
      <c r="FE45" s="11"/>
      <c r="FF45" s="11"/>
      <c r="FG45" s="11"/>
      <c r="FH45" s="11"/>
      <c r="FI45" s="11"/>
      <c r="FJ45" s="11"/>
      <c r="FK45" s="11"/>
      <c r="FL45" s="11"/>
      <c r="FM45" s="11"/>
      <c r="FN45" s="11"/>
      <c r="FO45" s="11"/>
      <c r="FP45" s="11"/>
      <c r="FQ45" s="11"/>
      <c r="FR45" s="11"/>
      <c r="FS45" s="11"/>
      <c r="FT45" s="11"/>
      <c r="FU45" s="11"/>
      <c r="FV45" s="11"/>
      <c r="FW45" s="11"/>
      <c r="FX45" s="11"/>
      <c r="FY45" s="11"/>
      <c r="FZ45" s="11"/>
      <c r="GA45" s="11"/>
      <c r="GB45" s="11"/>
      <c r="GC45" s="11"/>
      <c r="GD45" s="11"/>
      <c r="GE45" s="11"/>
      <c r="GF45" s="11"/>
      <c r="GG45" s="11"/>
      <c r="GH45" s="11"/>
      <c r="GI45" s="11"/>
      <c r="GJ45" s="11"/>
      <c r="GK45" s="11"/>
      <c r="GL45" s="11"/>
      <c r="GM45" s="11"/>
      <c r="GN45" s="11"/>
      <c r="GO45" s="11"/>
      <c r="GP45" s="11"/>
      <c r="GQ45" s="11"/>
      <c r="GR45" s="11"/>
      <c r="GS45" s="11"/>
      <c r="GT45" s="11"/>
      <c r="GU45" s="11"/>
      <c r="GV45" s="11"/>
      <c r="GW45" s="11"/>
      <c r="GX45" s="11"/>
      <c r="GY45" s="11"/>
      <c r="GZ45" s="11"/>
      <c r="HA45" s="11"/>
      <c r="HB45" s="11"/>
      <c r="HC45" s="11"/>
      <c r="HD45" s="11"/>
      <c r="HE45" s="11"/>
      <c r="HF45" s="11"/>
      <c r="HG45" s="11"/>
      <c r="HH45" s="11"/>
      <c r="HI45" s="11"/>
      <c r="HJ45" s="11"/>
      <c r="HK45" s="11"/>
      <c r="HL45" s="11"/>
      <c r="HM45" s="11"/>
      <c r="HN45" s="11"/>
      <c r="HO45" s="11"/>
      <c r="HP45" s="11"/>
      <c r="HQ45" s="11"/>
      <c r="HR45" s="11"/>
      <c r="HS45" s="11"/>
      <c r="HT45" s="11"/>
      <c r="HU45" s="11"/>
      <c r="HV45" s="11"/>
      <c r="HW45" s="11"/>
      <c r="HX45" s="11"/>
      <c r="HY45" s="11"/>
      <c r="HZ45" s="11"/>
      <c r="IA45" s="11"/>
      <c r="IB45" s="11"/>
      <c r="IC45" s="11"/>
      <c r="ID45" s="11"/>
      <c r="IE45" s="11"/>
      <c r="IF45" s="11"/>
      <c r="IG45" s="11"/>
      <c r="IH45" s="11"/>
      <c r="II45" s="11"/>
      <c r="IJ45" s="11"/>
      <c r="IK45" s="11"/>
      <c r="IL45" s="11"/>
      <c r="IM45" s="11"/>
      <c r="IN45" s="11"/>
      <c r="IO45" s="11"/>
      <c r="IP45" s="11"/>
      <c r="IQ45" s="11"/>
      <c r="IR45" s="11"/>
      <c r="IS45" s="11"/>
      <c r="IT45" s="11"/>
      <c r="IU45" s="11"/>
    </row>
    <row r="46" spans="10:255">
      <c r="J46" s="51"/>
      <c r="K46" s="51"/>
      <c r="N46" s="11"/>
      <c r="O46" s="12"/>
      <c r="P46" s="12"/>
      <c r="Q46" s="12"/>
      <c r="R46" s="12"/>
      <c r="S46" s="12"/>
      <c r="T46" s="12"/>
      <c r="U46" s="12"/>
      <c r="V46" s="12"/>
      <c r="W46" s="12"/>
      <c r="X46" s="12"/>
      <c r="Y46" s="12"/>
      <c r="Z46" s="12"/>
      <c r="AA46" s="12"/>
      <c r="AB46" s="12"/>
      <c r="AC46" s="12"/>
      <c r="AD46" s="12"/>
      <c r="AE46" s="12"/>
      <c r="AF46" s="12"/>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c r="EA46" s="11"/>
      <c r="EB46" s="11"/>
      <c r="EC46" s="11"/>
      <c r="ED46" s="11"/>
      <c r="EE46" s="11"/>
      <c r="EF46" s="11"/>
      <c r="EG46" s="11"/>
      <c r="EH46" s="11"/>
      <c r="EI46" s="11"/>
      <c r="EJ46" s="11"/>
      <c r="EK46" s="11"/>
      <c r="EL46" s="11"/>
      <c r="EM46" s="11"/>
      <c r="EN46" s="11"/>
      <c r="EO46" s="11"/>
      <c r="EP46" s="11"/>
      <c r="EQ46" s="11"/>
      <c r="ER46" s="11"/>
      <c r="ES46" s="11"/>
      <c r="ET46" s="11"/>
      <c r="EU46" s="11"/>
      <c r="EV46" s="11"/>
      <c r="EW46" s="11"/>
      <c r="EX46" s="11"/>
      <c r="EY46" s="11"/>
      <c r="EZ46" s="11"/>
      <c r="FA46" s="11"/>
      <c r="FB46" s="11"/>
      <c r="FC46" s="11"/>
      <c r="FD46" s="11"/>
      <c r="FE46" s="11"/>
      <c r="FF46" s="11"/>
      <c r="FG46" s="11"/>
      <c r="FH46" s="11"/>
      <c r="FI46" s="11"/>
      <c r="FJ46" s="11"/>
      <c r="FK46" s="11"/>
      <c r="FL46" s="11"/>
      <c r="FM46" s="11"/>
      <c r="FN46" s="11"/>
      <c r="FO46" s="11"/>
      <c r="FP46" s="11"/>
      <c r="FQ46" s="11"/>
      <c r="FR46" s="11"/>
      <c r="FS46" s="11"/>
      <c r="FT46" s="11"/>
      <c r="FU46" s="11"/>
      <c r="FV46" s="11"/>
      <c r="FW46" s="11"/>
      <c r="FX46" s="11"/>
      <c r="FY46" s="11"/>
      <c r="FZ46" s="11"/>
      <c r="GA46" s="11"/>
      <c r="GB46" s="11"/>
      <c r="GC46" s="11"/>
      <c r="GD46" s="11"/>
      <c r="GE46" s="11"/>
      <c r="GF46" s="11"/>
      <c r="GG46" s="11"/>
      <c r="GH46" s="11"/>
      <c r="GI46" s="11"/>
      <c r="GJ46" s="11"/>
      <c r="GK46" s="11"/>
      <c r="GL46" s="11"/>
      <c r="GM46" s="11"/>
      <c r="GN46" s="11"/>
      <c r="GO46" s="11"/>
      <c r="GP46" s="11"/>
      <c r="GQ46" s="11"/>
      <c r="GR46" s="11"/>
      <c r="GS46" s="11"/>
      <c r="GT46" s="11"/>
      <c r="GU46" s="11"/>
      <c r="GV46" s="11"/>
      <c r="GW46" s="11"/>
      <c r="GX46" s="11"/>
      <c r="GY46" s="11"/>
      <c r="GZ46" s="11"/>
      <c r="HA46" s="11"/>
      <c r="HB46" s="11"/>
      <c r="HC46" s="11"/>
      <c r="HD46" s="11"/>
      <c r="HE46" s="11"/>
      <c r="HF46" s="11"/>
      <c r="HG46" s="11"/>
      <c r="HH46" s="11"/>
      <c r="HI46" s="11"/>
      <c r="HJ46" s="11"/>
      <c r="HK46" s="11"/>
      <c r="HL46" s="11"/>
      <c r="HM46" s="11"/>
      <c r="HN46" s="11"/>
      <c r="HO46" s="11"/>
      <c r="HP46" s="11"/>
      <c r="HQ46" s="11"/>
      <c r="HR46" s="11"/>
      <c r="HS46" s="11"/>
      <c r="HT46" s="11"/>
      <c r="HU46" s="11"/>
      <c r="HV46" s="11"/>
      <c r="HW46" s="11"/>
      <c r="HX46" s="11"/>
      <c r="HY46" s="11"/>
      <c r="HZ46" s="11"/>
      <c r="IA46" s="11"/>
      <c r="IB46" s="11"/>
      <c r="IC46" s="11"/>
      <c r="ID46" s="11"/>
      <c r="IE46" s="11"/>
      <c r="IF46" s="11"/>
      <c r="IG46" s="11"/>
      <c r="IH46" s="11"/>
      <c r="II46" s="11"/>
      <c r="IJ46" s="11"/>
      <c r="IK46" s="11"/>
      <c r="IL46" s="11"/>
      <c r="IM46" s="11"/>
      <c r="IN46" s="11"/>
      <c r="IO46" s="11"/>
      <c r="IP46" s="11"/>
      <c r="IQ46" s="11"/>
      <c r="IR46" s="11"/>
      <c r="IS46" s="11"/>
      <c r="IT46" s="11"/>
      <c r="IU46" s="11"/>
    </row>
    <row r="47" spans="10:255">
      <c r="J47" s="51"/>
      <c r="K47" s="51"/>
      <c r="N47" s="11"/>
      <c r="O47" s="12"/>
      <c r="P47" s="12"/>
      <c r="Q47" s="12"/>
      <c r="R47" s="12"/>
      <c r="S47" s="12"/>
      <c r="T47" s="12"/>
      <c r="U47" s="12"/>
      <c r="V47" s="12"/>
      <c r="W47" s="12"/>
      <c r="X47" s="12"/>
      <c r="Y47" s="12"/>
      <c r="Z47" s="12"/>
      <c r="AA47" s="12"/>
      <c r="AB47" s="12"/>
      <c r="AC47" s="12"/>
      <c r="AD47" s="12"/>
      <c r="AE47" s="12"/>
      <c r="AF47" s="12"/>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c r="EA47" s="11"/>
      <c r="EB47" s="11"/>
      <c r="EC47" s="11"/>
      <c r="ED47" s="11"/>
      <c r="EE47" s="11"/>
      <c r="EF47" s="11"/>
      <c r="EG47" s="11"/>
      <c r="EH47" s="11"/>
      <c r="EI47" s="11"/>
      <c r="EJ47" s="11"/>
      <c r="EK47" s="11"/>
      <c r="EL47" s="11"/>
      <c r="EM47" s="11"/>
      <c r="EN47" s="11"/>
      <c r="EO47" s="11"/>
      <c r="EP47" s="11"/>
      <c r="EQ47" s="11"/>
      <c r="ER47" s="11"/>
      <c r="ES47" s="11"/>
      <c r="ET47" s="11"/>
      <c r="EU47" s="11"/>
      <c r="EV47" s="11"/>
      <c r="EW47" s="11"/>
      <c r="EX47" s="11"/>
      <c r="EY47" s="11"/>
      <c r="EZ47" s="11"/>
      <c r="FA47" s="11"/>
      <c r="FB47" s="11"/>
      <c r="FC47" s="11"/>
      <c r="FD47" s="11"/>
      <c r="FE47" s="11"/>
      <c r="FF47" s="11"/>
      <c r="FG47" s="11"/>
      <c r="FH47" s="11"/>
      <c r="FI47" s="11"/>
      <c r="FJ47" s="11"/>
      <c r="FK47" s="11"/>
      <c r="FL47" s="11"/>
      <c r="FM47" s="11"/>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c r="GR47" s="11"/>
      <c r="GS47" s="11"/>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row>
    <row r="48" spans="10:255">
      <c r="J48" s="51"/>
      <c r="K48" s="51"/>
      <c r="N48" s="11"/>
      <c r="O48" s="12"/>
      <c r="P48" s="12"/>
      <c r="Q48" s="12"/>
      <c r="R48" s="12"/>
      <c r="S48" s="12"/>
      <c r="T48" s="12"/>
      <c r="U48" s="12"/>
      <c r="V48" s="12"/>
      <c r="W48" s="12"/>
      <c r="X48" s="12"/>
      <c r="Y48" s="12"/>
      <c r="Z48" s="12"/>
      <c r="AA48" s="12"/>
      <c r="AB48" s="12"/>
      <c r="AC48" s="12"/>
      <c r="AD48" s="12"/>
      <c r="AE48" s="12"/>
      <c r="AF48" s="12"/>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c r="EA48" s="11"/>
      <c r="EB48" s="11"/>
      <c r="EC48" s="11"/>
      <c r="ED48" s="11"/>
      <c r="EE48" s="11"/>
      <c r="EF48" s="11"/>
      <c r="EG48" s="11"/>
      <c r="EH48" s="11"/>
      <c r="EI48" s="11"/>
      <c r="EJ48" s="11"/>
      <c r="EK48" s="11"/>
      <c r="EL48" s="11"/>
      <c r="EM48" s="11"/>
      <c r="EN48" s="11"/>
      <c r="EO48" s="11"/>
      <c r="EP48" s="11"/>
      <c r="EQ48" s="11"/>
      <c r="ER48" s="11"/>
      <c r="ES48" s="11"/>
      <c r="ET48" s="11"/>
      <c r="EU48" s="11"/>
      <c r="EV48" s="11"/>
      <c r="EW48" s="11"/>
      <c r="EX48" s="11"/>
      <c r="EY48" s="11"/>
      <c r="EZ48" s="11"/>
      <c r="FA48" s="11"/>
      <c r="FB48" s="11"/>
      <c r="FC48" s="11"/>
      <c r="FD48" s="11"/>
      <c r="FE48" s="11"/>
      <c r="FF48" s="11"/>
      <c r="FG48" s="11"/>
      <c r="FH48" s="11"/>
      <c r="FI48" s="11"/>
      <c r="FJ48" s="11"/>
      <c r="FK48" s="11"/>
      <c r="FL48" s="11"/>
      <c r="FM48" s="11"/>
      <c r="FN48" s="11"/>
      <c r="FO48" s="11"/>
      <c r="FP48" s="11"/>
      <c r="FQ48" s="11"/>
      <c r="FR48" s="11"/>
      <c r="FS48" s="11"/>
      <c r="FT48" s="11"/>
      <c r="FU48" s="11"/>
      <c r="FV48" s="11"/>
      <c r="FW48" s="11"/>
      <c r="FX48" s="11"/>
      <c r="FY48" s="11"/>
      <c r="FZ48" s="11"/>
      <c r="GA48" s="11"/>
      <c r="GB48" s="11"/>
      <c r="GC48" s="11"/>
      <c r="GD48" s="11"/>
      <c r="GE48" s="11"/>
      <c r="GF48" s="11"/>
      <c r="GG48" s="11"/>
      <c r="GH48" s="11"/>
      <c r="GI48" s="11"/>
      <c r="GJ48" s="11"/>
      <c r="GK48" s="11"/>
      <c r="GL48" s="11"/>
      <c r="GM48" s="11"/>
      <c r="GN48" s="11"/>
      <c r="GO48" s="11"/>
      <c r="GP48" s="11"/>
      <c r="GQ48" s="11"/>
      <c r="GR48" s="11"/>
      <c r="GS48" s="11"/>
      <c r="GT48" s="11"/>
      <c r="GU48" s="11"/>
      <c r="GV48" s="11"/>
      <c r="GW48" s="11"/>
      <c r="GX48" s="11"/>
      <c r="GY48" s="11"/>
      <c r="GZ48" s="11"/>
      <c r="HA48" s="11"/>
      <c r="HB48" s="11"/>
      <c r="HC48" s="11"/>
      <c r="HD48" s="11"/>
      <c r="HE48" s="11"/>
      <c r="HF48" s="11"/>
      <c r="HG48" s="11"/>
      <c r="HH48" s="11"/>
      <c r="HI48" s="11"/>
      <c r="HJ48" s="11"/>
      <c r="HK48" s="11"/>
      <c r="HL48" s="11"/>
      <c r="HM48" s="11"/>
      <c r="HN48" s="11"/>
      <c r="HO48" s="11"/>
      <c r="HP48" s="11"/>
      <c r="HQ48" s="11"/>
      <c r="HR48" s="11"/>
      <c r="HS48" s="11"/>
      <c r="HT48" s="11"/>
      <c r="HU48" s="11"/>
      <c r="HV48" s="11"/>
      <c r="HW48" s="11"/>
      <c r="HX48" s="11"/>
      <c r="HY48" s="11"/>
      <c r="HZ48" s="11"/>
      <c r="IA48" s="11"/>
      <c r="IB48" s="11"/>
      <c r="IC48" s="11"/>
      <c r="ID48" s="11"/>
      <c r="IE48" s="11"/>
      <c r="IF48" s="11"/>
      <c r="IG48" s="11"/>
      <c r="IH48" s="11"/>
      <c r="II48" s="11"/>
      <c r="IJ48" s="11"/>
      <c r="IK48" s="11"/>
      <c r="IL48" s="11"/>
      <c r="IM48" s="11"/>
      <c r="IN48" s="11"/>
      <c r="IO48" s="11"/>
      <c r="IP48" s="11"/>
      <c r="IQ48" s="11"/>
      <c r="IR48" s="11"/>
      <c r="IS48" s="11"/>
      <c r="IT48" s="11"/>
      <c r="IU48" s="11"/>
    </row>
    <row r="49" spans="10:20">
      <c r="J49" s="51"/>
      <c r="K49" s="51"/>
      <c r="N49" s="52"/>
      <c r="O49" s="53"/>
      <c r="P49" s="53"/>
      <c r="Q49" s="53"/>
      <c r="R49" s="53"/>
      <c r="S49" s="53"/>
      <c r="T49" s="53"/>
    </row>
    <row r="50" spans="10:20">
      <c r="J50" s="51"/>
      <c r="K50" s="51"/>
      <c r="N50" s="52"/>
      <c r="O50" s="53"/>
      <c r="P50" s="53"/>
      <c r="Q50" s="53"/>
      <c r="R50" s="53"/>
      <c r="S50" s="53"/>
      <c r="T50" s="53"/>
    </row>
    <row r="51" spans="10:20">
      <c r="J51" s="51"/>
      <c r="K51" s="51"/>
      <c r="N51" s="52"/>
      <c r="O51" s="53"/>
      <c r="P51" s="53"/>
      <c r="Q51" s="53"/>
      <c r="R51" s="53"/>
      <c r="S51" s="53"/>
      <c r="T51" s="53"/>
    </row>
    <row r="52" spans="10:20">
      <c r="J52" s="51"/>
      <c r="K52" s="51"/>
      <c r="N52" s="52"/>
      <c r="O52" s="53"/>
      <c r="P52" s="53"/>
      <c r="Q52" s="53"/>
      <c r="R52" s="53"/>
      <c r="S52" s="53"/>
      <c r="T52" s="53"/>
    </row>
    <row r="53" spans="10:20">
      <c r="J53" s="51"/>
      <c r="K53" s="51"/>
      <c r="N53" s="52"/>
      <c r="O53" s="53"/>
      <c r="P53" s="53"/>
      <c r="Q53" s="53"/>
      <c r="R53" s="53"/>
      <c r="S53" s="53"/>
      <c r="T53" s="53"/>
    </row>
    <row r="54" spans="10:20">
      <c r="J54" s="51"/>
      <c r="K54" s="51"/>
      <c r="N54" s="52"/>
      <c r="O54" s="53"/>
      <c r="P54" s="53"/>
      <c r="Q54" s="53"/>
      <c r="R54" s="53"/>
      <c r="S54" s="53"/>
      <c r="T54" s="53"/>
    </row>
    <row r="55" spans="10:20">
      <c r="J55" s="51"/>
      <c r="K55" s="51"/>
      <c r="N55" s="52"/>
      <c r="O55" s="53"/>
      <c r="P55" s="53"/>
      <c r="Q55" s="53"/>
      <c r="R55" s="53"/>
      <c r="S55" s="53"/>
      <c r="T55" s="53"/>
    </row>
    <row r="56" spans="10:20">
      <c r="J56" s="51"/>
      <c r="K56" s="51"/>
      <c r="N56" s="52"/>
      <c r="O56" s="53"/>
      <c r="P56" s="53"/>
      <c r="Q56" s="53"/>
      <c r="R56" s="53"/>
      <c r="S56" s="53"/>
      <c r="T56" s="53"/>
    </row>
    <row r="57" spans="10:20">
      <c r="J57" s="51"/>
      <c r="K57" s="51"/>
      <c r="N57" s="52"/>
      <c r="O57" s="53"/>
      <c r="P57" s="53"/>
      <c r="Q57" s="53"/>
      <c r="R57" s="53"/>
      <c r="S57" s="53"/>
      <c r="T57" s="53"/>
    </row>
    <row r="58" spans="10:20">
      <c r="J58" s="51"/>
      <c r="K58" s="51"/>
      <c r="N58" s="52"/>
      <c r="O58" s="53"/>
      <c r="P58" s="53"/>
      <c r="Q58" s="53"/>
      <c r="R58" s="53"/>
      <c r="S58" s="53"/>
      <c r="T58" s="53"/>
    </row>
    <row r="59" spans="10:20">
      <c r="J59" s="51"/>
      <c r="K59" s="51"/>
      <c r="N59" s="52"/>
      <c r="O59" s="53"/>
      <c r="P59" s="53"/>
      <c r="Q59" s="53"/>
      <c r="R59" s="53"/>
      <c r="S59" s="53"/>
      <c r="T59" s="53"/>
    </row>
    <row r="60" spans="10:20">
      <c r="J60" s="51"/>
      <c r="K60" s="51"/>
      <c r="N60" s="52"/>
      <c r="O60" s="53"/>
      <c r="P60" s="53"/>
      <c r="Q60" s="53"/>
      <c r="R60" s="53"/>
      <c r="S60" s="53"/>
      <c r="T60" s="53"/>
    </row>
    <row r="61" spans="10:20">
      <c r="J61" s="51"/>
      <c r="K61" s="51"/>
      <c r="N61" s="52"/>
      <c r="O61" s="53"/>
      <c r="P61" s="53"/>
      <c r="Q61" s="53"/>
      <c r="R61" s="53"/>
      <c r="S61" s="53"/>
      <c r="T61" s="53"/>
    </row>
    <row r="62" spans="10:20">
      <c r="J62" s="51"/>
      <c r="K62" s="51"/>
      <c r="N62" s="52"/>
      <c r="O62" s="53"/>
      <c r="P62" s="53"/>
      <c r="Q62" s="53"/>
      <c r="R62" s="53"/>
      <c r="S62" s="53"/>
      <c r="T62" s="53"/>
    </row>
    <row r="63" spans="10:20">
      <c r="J63" s="51"/>
      <c r="K63" s="51"/>
      <c r="N63" s="52"/>
      <c r="O63" s="53"/>
      <c r="P63" s="53"/>
      <c r="Q63" s="53"/>
      <c r="R63" s="53"/>
      <c r="S63" s="53"/>
      <c r="T63" s="53"/>
    </row>
    <row r="64" spans="10:20">
      <c r="J64" s="51"/>
      <c r="K64" s="51"/>
      <c r="N64" s="52"/>
      <c r="O64" s="53"/>
      <c r="P64" s="53"/>
      <c r="Q64" s="53"/>
      <c r="R64" s="53"/>
      <c r="S64" s="53"/>
      <c r="T64" s="53"/>
    </row>
    <row r="65" spans="10:20">
      <c r="J65" s="51"/>
      <c r="K65" s="51"/>
      <c r="N65" s="52"/>
      <c r="O65" s="53"/>
      <c r="P65" s="53"/>
      <c r="Q65" s="53"/>
      <c r="R65" s="53"/>
      <c r="S65" s="53"/>
      <c r="T65" s="53"/>
    </row>
    <row r="66" spans="10:20">
      <c r="J66" s="51"/>
      <c r="K66" s="51"/>
      <c r="N66" s="52"/>
      <c r="O66" s="53"/>
      <c r="P66" s="53"/>
      <c r="Q66" s="53"/>
      <c r="R66" s="53"/>
      <c r="S66" s="53"/>
      <c r="T66" s="53"/>
    </row>
    <row r="67" spans="10:20">
      <c r="J67" s="51"/>
      <c r="K67" s="51"/>
      <c r="N67" s="52"/>
      <c r="O67" s="53"/>
      <c r="P67" s="53"/>
      <c r="Q67" s="53"/>
      <c r="R67" s="53"/>
      <c r="S67" s="53"/>
      <c r="T67" s="53"/>
    </row>
    <row r="68" spans="10:20">
      <c r="J68" s="51"/>
      <c r="K68" s="51"/>
      <c r="N68" s="52"/>
      <c r="O68" s="53"/>
      <c r="P68" s="53"/>
      <c r="Q68" s="53"/>
      <c r="R68" s="53"/>
      <c r="S68" s="53"/>
      <c r="T68" s="53"/>
    </row>
    <row r="69" spans="10:20">
      <c r="J69" s="51"/>
      <c r="K69" s="51"/>
      <c r="N69" s="52"/>
      <c r="O69" s="53"/>
      <c r="P69" s="53"/>
      <c r="Q69" s="53"/>
      <c r="R69" s="53"/>
      <c r="S69" s="53"/>
      <c r="T69" s="53"/>
    </row>
    <row r="70" spans="10:20">
      <c r="J70" s="51"/>
      <c r="K70" s="51"/>
      <c r="N70" s="52"/>
      <c r="O70" s="53"/>
      <c r="P70" s="53"/>
      <c r="Q70" s="53"/>
      <c r="R70" s="53"/>
      <c r="S70" s="53"/>
      <c r="T70" s="53"/>
    </row>
    <row r="71" spans="10:20">
      <c r="J71" s="51"/>
      <c r="K71" s="51"/>
      <c r="N71" s="52"/>
      <c r="O71" s="53"/>
      <c r="P71" s="53"/>
      <c r="Q71" s="53"/>
      <c r="R71" s="53"/>
      <c r="S71" s="53"/>
      <c r="T71" s="53"/>
    </row>
    <row r="72" spans="10:20">
      <c r="J72" s="51"/>
      <c r="K72" s="51"/>
      <c r="N72" s="52"/>
      <c r="O72" s="53"/>
      <c r="P72" s="53"/>
      <c r="Q72" s="53"/>
      <c r="R72" s="53"/>
      <c r="S72" s="53"/>
      <c r="T72" s="53"/>
    </row>
    <row r="73" spans="10:20">
      <c r="J73" s="51"/>
      <c r="K73" s="51"/>
      <c r="N73" s="52"/>
      <c r="O73" s="53"/>
      <c r="P73" s="53"/>
      <c r="Q73" s="53"/>
      <c r="R73" s="53"/>
      <c r="S73" s="53"/>
      <c r="T73" s="53"/>
    </row>
    <row r="74" spans="10:20">
      <c r="J74" s="51"/>
      <c r="K74" s="51"/>
      <c r="N74" s="52"/>
      <c r="O74" s="53"/>
      <c r="P74" s="53"/>
      <c r="Q74" s="53"/>
      <c r="R74" s="53"/>
      <c r="S74" s="53"/>
      <c r="T74" s="53"/>
    </row>
    <row r="75" spans="10:20">
      <c r="J75" s="51"/>
      <c r="K75" s="51"/>
      <c r="N75" s="52"/>
      <c r="O75" s="53"/>
      <c r="P75" s="53"/>
      <c r="Q75" s="53"/>
      <c r="R75" s="53"/>
      <c r="S75" s="53"/>
      <c r="T75" s="53"/>
    </row>
    <row r="76" spans="10:20">
      <c r="J76" s="51"/>
      <c r="K76" s="51"/>
      <c r="N76" s="52"/>
      <c r="O76" s="53"/>
      <c r="P76" s="53"/>
      <c r="Q76" s="53"/>
      <c r="R76" s="53"/>
      <c r="S76" s="53"/>
      <c r="T76" s="53"/>
    </row>
    <row r="77" spans="10:20">
      <c r="J77" s="51"/>
      <c r="K77" s="51"/>
      <c r="N77" s="52"/>
      <c r="O77" s="53"/>
      <c r="P77" s="53"/>
      <c r="Q77" s="53"/>
      <c r="R77" s="53"/>
      <c r="S77" s="53"/>
      <c r="T77" s="53"/>
    </row>
    <row r="78" spans="10:20">
      <c r="J78" s="51"/>
      <c r="K78" s="51"/>
      <c r="N78" s="52"/>
      <c r="O78" s="53"/>
      <c r="P78" s="53"/>
      <c r="Q78" s="53"/>
      <c r="R78" s="53"/>
      <c r="S78" s="53"/>
      <c r="T78" s="53"/>
    </row>
    <row r="79" spans="10:20">
      <c r="J79" s="51"/>
      <c r="K79" s="51"/>
      <c r="N79" s="52"/>
      <c r="O79" s="53"/>
      <c r="P79" s="53"/>
      <c r="Q79" s="53"/>
      <c r="R79" s="53"/>
      <c r="S79" s="53"/>
      <c r="T79" s="53"/>
    </row>
    <row r="80" spans="10:20">
      <c r="J80" s="51"/>
      <c r="K80" s="51"/>
      <c r="N80" s="52"/>
      <c r="O80" s="53"/>
      <c r="P80" s="53"/>
      <c r="Q80" s="53"/>
      <c r="R80" s="53"/>
      <c r="S80" s="53"/>
      <c r="T80" s="53"/>
    </row>
    <row r="81" spans="10:20">
      <c r="J81" s="51"/>
      <c r="K81" s="51"/>
      <c r="N81" s="52"/>
      <c r="O81" s="53"/>
      <c r="P81" s="53"/>
      <c r="Q81" s="53"/>
      <c r="R81" s="53"/>
      <c r="S81" s="53"/>
      <c r="T81" s="53"/>
    </row>
    <row r="82" spans="10:20">
      <c r="J82" s="51"/>
      <c r="K82" s="51"/>
      <c r="N82" s="52"/>
      <c r="O82" s="53"/>
      <c r="P82" s="53"/>
      <c r="Q82" s="53"/>
      <c r="R82" s="53"/>
      <c r="S82" s="53"/>
      <c r="T82" s="53"/>
    </row>
    <row r="83" spans="10:20">
      <c r="J83" s="51"/>
      <c r="K83" s="51"/>
      <c r="N83" s="52"/>
      <c r="O83" s="53"/>
      <c r="P83" s="53"/>
      <c r="Q83" s="53"/>
      <c r="R83" s="53"/>
      <c r="S83" s="53"/>
      <c r="T83" s="53"/>
    </row>
    <row r="84" spans="10:20">
      <c r="J84" s="51"/>
      <c r="K84" s="51"/>
      <c r="N84" s="52"/>
      <c r="O84" s="53"/>
      <c r="P84" s="53"/>
      <c r="Q84" s="53"/>
      <c r="R84" s="53"/>
      <c r="S84" s="53"/>
      <c r="T84" s="53"/>
    </row>
    <row r="85" spans="10:20">
      <c r="J85" s="51"/>
      <c r="K85" s="51"/>
      <c r="N85" s="52"/>
      <c r="O85" s="53"/>
      <c r="P85" s="53"/>
      <c r="Q85" s="53"/>
      <c r="R85" s="53"/>
      <c r="S85" s="53"/>
      <c r="T85" s="53"/>
    </row>
    <row r="86" spans="10:20">
      <c r="J86" s="51"/>
      <c r="K86" s="51"/>
      <c r="N86" s="52"/>
      <c r="O86" s="53"/>
      <c r="P86" s="53"/>
      <c r="Q86" s="53"/>
      <c r="R86" s="53"/>
      <c r="S86" s="53"/>
      <c r="T86" s="53"/>
    </row>
    <row r="87" spans="10:20">
      <c r="J87" s="51"/>
      <c r="K87" s="51"/>
      <c r="N87" s="52"/>
      <c r="O87" s="53"/>
      <c r="P87" s="53"/>
      <c r="Q87" s="53"/>
      <c r="R87" s="53"/>
      <c r="S87" s="53"/>
      <c r="T87" s="53"/>
    </row>
    <row r="88" spans="10:20">
      <c r="J88" s="51"/>
      <c r="K88" s="51"/>
      <c r="N88" s="52"/>
      <c r="O88" s="53"/>
      <c r="P88" s="53"/>
      <c r="Q88" s="53"/>
      <c r="R88" s="53"/>
      <c r="S88" s="53"/>
      <c r="T88" s="53"/>
    </row>
    <row r="89" spans="10:20">
      <c r="J89" s="51"/>
      <c r="K89" s="51"/>
      <c r="N89" s="52"/>
      <c r="O89" s="53"/>
      <c r="P89" s="53"/>
      <c r="Q89" s="53"/>
      <c r="R89" s="53"/>
      <c r="S89" s="53"/>
      <c r="T89" s="53"/>
    </row>
    <row r="90" spans="10:20">
      <c r="J90" s="51"/>
      <c r="K90" s="54"/>
      <c r="N90" s="52"/>
      <c r="O90" s="53"/>
      <c r="P90" s="53"/>
      <c r="Q90" s="53"/>
      <c r="R90" s="53"/>
      <c r="S90" s="53"/>
      <c r="T90" s="53"/>
    </row>
    <row r="91" spans="10:20">
      <c r="J91" s="51"/>
      <c r="K91" s="51"/>
      <c r="N91" s="52"/>
      <c r="O91" s="53"/>
      <c r="P91" s="53"/>
      <c r="Q91" s="53"/>
      <c r="R91" s="53"/>
      <c r="S91" s="53"/>
      <c r="T91" s="53"/>
    </row>
    <row r="92" spans="10:20">
      <c r="J92" s="51"/>
      <c r="K92" s="51"/>
      <c r="N92" s="52"/>
      <c r="O92" s="53"/>
      <c r="P92" s="53"/>
      <c r="Q92" s="53"/>
      <c r="R92" s="53"/>
      <c r="S92" s="53"/>
      <c r="T92" s="53"/>
    </row>
    <row r="93" spans="10:20">
      <c r="J93" s="51"/>
      <c r="K93" s="51"/>
      <c r="N93" s="52"/>
      <c r="O93" s="53"/>
      <c r="P93" s="53"/>
      <c r="Q93" s="53"/>
      <c r="R93" s="53"/>
      <c r="S93" s="53"/>
      <c r="T93" s="53"/>
    </row>
    <row r="94" spans="10:20">
      <c r="J94" s="51"/>
      <c r="K94" s="51"/>
      <c r="N94" s="52"/>
      <c r="O94" s="53"/>
      <c r="P94" s="53"/>
      <c r="Q94" s="53"/>
      <c r="R94" s="53"/>
      <c r="S94" s="53"/>
      <c r="T94" s="53"/>
    </row>
    <row r="95" spans="10:20">
      <c r="J95" s="51"/>
      <c r="K95" s="51"/>
      <c r="N95" s="52"/>
      <c r="O95" s="53"/>
      <c r="P95" s="53"/>
      <c r="Q95" s="53"/>
      <c r="R95" s="53"/>
      <c r="S95" s="53"/>
      <c r="T95" s="53"/>
    </row>
    <row r="96" spans="10:20">
      <c r="J96" s="51"/>
      <c r="K96" s="51"/>
      <c r="N96" s="52"/>
      <c r="O96" s="53"/>
      <c r="P96" s="53"/>
      <c r="Q96" s="53"/>
      <c r="R96" s="53"/>
      <c r="S96" s="53"/>
      <c r="T96" s="53"/>
    </row>
    <row r="97" spans="10:20">
      <c r="J97" s="51"/>
      <c r="K97" s="51"/>
      <c r="N97" s="52"/>
      <c r="O97" s="53"/>
      <c r="P97" s="53"/>
      <c r="Q97" s="53"/>
      <c r="R97" s="53"/>
      <c r="S97" s="53"/>
      <c r="T97" s="53"/>
    </row>
    <row r="98" spans="10:20">
      <c r="J98" s="51"/>
      <c r="K98" s="51"/>
      <c r="N98" s="52"/>
      <c r="O98" s="53"/>
      <c r="P98" s="53"/>
      <c r="Q98" s="53"/>
      <c r="R98" s="53"/>
      <c r="S98" s="53"/>
      <c r="T98" s="53"/>
    </row>
    <row r="99" spans="10:20">
      <c r="J99" s="51"/>
      <c r="K99" s="51"/>
      <c r="N99" s="52"/>
      <c r="O99" s="53"/>
      <c r="P99" s="53"/>
      <c r="Q99" s="53"/>
      <c r="R99" s="53"/>
      <c r="S99" s="53"/>
      <c r="T99" s="53"/>
    </row>
    <row r="100" spans="10:20">
      <c r="J100" s="51"/>
      <c r="K100" s="51"/>
      <c r="N100" s="52"/>
      <c r="O100" s="53"/>
      <c r="P100" s="53"/>
      <c r="Q100" s="53"/>
      <c r="R100" s="53"/>
      <c r="S100" s="53"/>
      <c r="T100" s="53"/>
    </row>
    <row r="101" spans="10:20">
      <c r="J101" s="51"/>
      <c r="K101" s="51"/>
      <c r="N101" s="52"/>
      <c r="O101" s="53"/>
      <c r="P101" s="53"/>
      <c r="Q101" s="53"/>
      <c r="R101" s="53"/>
      <c r="S101" s="53"/>
      <c r="T101" s="53"/>
    </row>
    <row r="102" spans="10:20">
      <c r="J102" s="51"/>
      <c r="K102" s="51"/>
      <c r="N102" s="52"/>
      <c r="O102" s="53"/>
      <c r="P102" s="53"/>
      <c r="Q102" s="53"/>
      <c r="R102" s="53"/>
      <c r="S102" s="53"/>
      <c r="T102" s="53"/>
    </row>
    <row r="103" spans="10:20">
      <c r="J103" s="51"/>
      <c r="K103" s="51"/>
      <c r="N103" s="52"/>
      <c r="O103" s="53"/>
      <c r="P103" s="53"/>
      <c r="Q103" s="53"/>
      <c r="R103" s="53"/>
      <c r="S103" s="53"/>
      <c r="T103" s="53"/>
    </row>
    <row r="104" spans="10:20">
      <c r="J104" s="51"/>
      <c r="K104" s="51"/>
      <c r="N104" s="52"/>
      <c r="O104" s="53"/>
      <c r="P104" s="53"/>
      <c r="Q104" s="53"/>
      <c r="R104" s="53"/>
      <c r="S104" s="53"/>
      <c r="T104" s="53"/>
    </row>
    <row r="105" spans="10:20">
      <c r="J105" s="51"/>
      <c r="K105" s="51"/>
      <c r="N105" s="52"/>
      <c r="O105" s="53"/>
      <c r="P105" s="53"/>
      <c r="Q105" s="53"/>
      <c r="R105" s="53"/>
      <c r="S105" s="53"/>
      <c r="T105" s="53"/>
    </row>
    <row r="106" spans="10:20">
      <c r="J106" s="51"/>
      <c r="K106" s="51"/>
      <c r="N106" s="52"/>
      <c r="O106" s="53"/>
      <c r="P106" s="53"/>
      <c r="Q106" s="53"/>
      <c r="R106" s="53"/>
      <c r="S106" s="53"/>
      <c r="T106" s="53"/>
    </row>
    <row r="107" spans="10:20">
      <c r="J107" s="51"/>
      <c r="K107" s="51"/>
      <c r="N107" s="52"/>
      <c r="O107" s="53"/>
      <c r="P107" s="53"/>
      <c r="Q107" s="53"/>
      <c r="R107" s="53"/>
      <c r="S107" s="53"/>
      <c r="T107" s="53"/>
    </row>
    <row r="108" spans="10:20">
      <c r="J108" s="51"/>
      <c r="K108" s="51"/>
      <c r="N108" s="52"/>
      <c r="O108" s="53"/>
      <c r="P108" s="53"/>
      <c r="Q108" s="53"/>
      <c r="R108" s="53"/>
      <c r="S108" s="53"/>
      <c r="T108" s="53"/>
    </row>
    <row r="109" spans="10:20">
      <c r="J109" s="51"/>
      <c r="K109" s="51"/>
      <c r="N109" s="52"/>
      <c r="O109" s="53"/>
      <c r="P109" s="53"/>
      <c r="Q109" s="53"/>
      <c r="R109" s="53"/>
      <c r="S109" s="53"/>
      <c r="T109" s="53"/>
    </row>
    <row r="110" spans="10:20">
      <c r="J110" s="51"/>
      <c r="K110" s="51"/>
      <c r="N110" s="52"/>
      <c r="O110" s="53"/>
      <c r="P110" s="53"/>
      <c r="Q110" s="53"/>
      <c r="R110" s="53"/>
      <c r="S110" s="53"/>
      <c r="T110" s="53"/>
    </row>
    <row r="111" spans="10:20">
      <c r="J111" s="51"/>
      <c r="K111" s="51"/>
      <c r="N111" s="52"/>
      <c r="O111" s="53"/>
      <c r="P111" s="53"/>
      <c r="Q111" s="53"/>
      <c r="R111" s="53"/>
      <c r="S111" s="53"/>
      <c r="T111" s="53"/>
    </row>
    <row r="112" spans="10:20">
      <c r="J112" s="51"/>
      <c r="K112" s="51"/>
      <c r="N112" s="52"/>
      <c r="O112" s="53"/>
      <c r="P112" s="53"/>
      <c r="Q112" s="53"/>
      <c r="R112" s="53"/>
      <c r="S112" s="53"/>
      <c r="T112" s="53"/>
    </row>
    <row r="113" spans="10:20">
      <c r="J113" s="51"/>
      <c r="K113" s="51"/>
      <c r="N113" s="52"/>
      <c r="O113" s="53"/>
      <c r="P113" s="53"/>
      <c r="Q113" s="53"/>
      <c r="R113" s="53"/>
      <c r="S113" s="53"/>
      <c r="T113" s="53"/>
    </row>
    <row r="114" spans="10:20">
      <c r="J114" s="51"/>
      <c r="K114" s="51"/>
      <c r="N114" s="52"/>
      <c r="O114" s="53"/>
      <c r="P114" s="53"/>
      <c r="Q114" s="53"/>
      <c r="R114" s="53"/>
      <c r="S114" s="53"/>
      <c r="T114" s="53"/>
    </row>
    <row r="115" spans="10:20">
      <c r="J115" s="51"/>
      <c r="K115" s="51"/>
      <c r="N115" s="52"/>
      <c r="O115" s="53"/>
      <c r="P115" s="53"/>
      <c r="Q115" s="53"/>
      <c r="R115" s="53"/>
      <c r="S115" s="53"/>
      <c r="T115" s="53"/>
    </row>
    <row r="116" spans="10:20">
      <c r="J116" s="51"/>
      <c r="K116" s="51"/>
      <c r="N116" s="52"/>
      <c r="O116" s="53"/>
      <c r="P116" s="53"/>
      <c r="Q116" s="53"/>
      <c r="R116" s="53"/>
      <c r="S116" s="53"/>
      <c r="T116" s="53"/>
    </row>
    <row r="117" spans="10:20">
      <c r="J117" s="51"/>
      <c r="K117" s="51"/>
      <c r="N117" s="52"/>
      <c r="O117" s="53"/>
      <c r="P117" s="53"/>
      <c r="Q117" s="53"/>
      <c r="R117" s="53"/>
      <c r="S117" s="53"/>
      <c r="T117" s="53"/>
    </row>
    <row r="118" spans="10:20">
      <c r="J118" s="51"/>
      <c r="K118" s="51"/>
      <c r="N118" s="52"/>
      <c r="O118" s="53"/>
      <c r="P118" s="53"/>
      <c r="Q118" s="53"/>
      <c r="R118" s="53"/>
      <c r="S118" s="53"/>
      <c r="T118" s="53"/>
    </row>
    <row r="119" spans="10:20">
      <c r="J119" s="51"/>
      <c r="K119" s="51"/>
      <c r="N119" s="52"/>
      <c r="O119" s="53"/>
      <c r="P119" s="53"/>
      <c r="Q119" s="53"/>
      <c r="R119" s="53"/>
      <c r="S119" s="53"/>
      <c r="T119" s="53"/>
    </row>
    <row r="120" spans="10:20">
      <c r="J120" s="51"/>
      <c r="K120" s="51"/>
      <c r="N120" s="52"/>
      <c r="O120" s="53"/>
      <c r="P120" s="53"/>
      <c r="Q120" s="53"/>
      <c r="R120" s="53"/>
      <c r="S120" s="53"/>
      <c r="T120" s="53"/>
    </row>
    <row r="121" spans="10:20">
      <c r="J121" s="51"/>
      <c r="K121" s="51"/>
      <c r="N121" s="52"/>
      <c r="O121" s="53"/>
      <c r="P121" s="53"/>
      <c r="Q121" s="53"/>
      <c r="R121" s="53"/>
      <c r="S121" s="53"/>
      <c r="T121" s="53"/>
    </row>
    <row r="122" spans="10:20">
      <c r="J122" s="51"/>
      <c r="K122" s="51"/>
      <c r="N122" s="52"/>
      <c r="O122" s="53"/>
      <c r="P122" s="53"/>
      <c r="Q122" s="53"/>
      <c r="R122" s="53"/>
      <c r="S122" s="53"/>
      <c r="T122" s="53"/>
    </row>
    <row r="123" spans="10:20">
      <c r="J123" s="51"/>
      <c r="K123" s="51"/>
      <c r="N123" s="52"/>
      <c r="O123" s="53"/>
      <c r="P123" s="53"/>
      <c r="Q123" s="53"/>
      <c r="R123" s="53"/>
      <c r="S123" s="53"/>
      <c r="T123" s="53"/>
    </row>
    <row r="124" spans="10:20">
      <c r="J124" s="51"/>
      <c r="K124" s="51"/>
      <c r="N124" s="52"/>
      <c r="O124" s="53"/>
      <c r="P124" s="53"/>
      <c r="Q124" s="53"/>
      <c r="R124" s="53"/>
      <c r="S124" s="53"/>
      <c r="T124" s="53"/>
    </row>
    <row r="125" spans="10:20">
      <c r="J125" s="51"/>
      <c r="K125" s="51"/>
      <c r="N125" s="52"/>
      <c r="O125" s="53"/>
      <c r="P125" s="53"/>
      <c r="Q125" s="53"/>
      <c r="R125" s="53"/>
      <c r="S125" s="53"/>
      <c r="T125" s="53"/>
    </row>
    <row r="126" spans="10:20">
      <c r="J126" s="51"/>
      <c r="K126" s="51"/>
      <c r="N126" s="52"/>
      <c r="O126" s="53"/>
      <c r="P126" s="53"/>
      <c r="Q126" s="53"/>
      <c r="R126" s="53"/>
      <c r="S126" s="53"/>
      <c r="T126" s="53"/>
    </row>
    <row r="127" spans="10:20">
      <c r="J127" s="51"/>
      <c r="K127" s="51"/>
      <c r="N127" s="52"/>
      <c r="O127" s="53"/>
      <c r="P127" s="53"/>
      <c r="Q127" s="53"/>
      <c r="R127" s="53"/>
      <c r="S127" s="53"/>
      <c r="T127" s="53"/>
    </row>
    <row r="128" spans="10:20">
      <c r="J128" s="51"/>
      <c r="K128" s="51"/>
      <c r="N128" s="52"/>
      <c r="O128" s="53"/>
      <c r="P128" s="53"/>
      <c r="Q128" s="53"/>
      <c r="R128" s="53"/>
      <c r="S128" s="53"/>
      <c r="T128" s="53"/>
    </row>
    <row r="129" spans="10:20">
      <c r="J129" s="51"/>
      <c r="K129" s="51"/>
      <c r="N129" s="52"/>
      <c r="O129" s="53"/>
      <c r="P129" s="53"/>
      <c r="Q129" s="53"/>
      <c r="R129" s="53"/>
      <c r="S129" s="53"/>
      <c r="T129" s="53"/>
    </row>
    <row r="130" spans="10:20">
      <c r="J130" s="51"/>
      <c r="K130" s="51"/>
      <c r="N130" s="52"/>
      <c r="O130" s="53"/>
      <c r="P130" s="53"/>
      <c r="Q130" s="53"/>
      <c r="R130" s="53"/>
      <c r="S130" s="53"/>
      <c r="T130" s="53"/>
    </row>
    <row r="131" spans="10:20">
      <c r="J131" s="51"/>
      <c r="K131" s="51"/>
      <c r="N131" s="52"/>
      <c r="O131" s="53"/>
      <c r="P131" s="53"/>
      <c r="Q131" s="53"/>
      <c r="R131" s="53"/>
      <c r="S131" s="53"/>
      <c r="T131" s="53"/>
    </row>
    <row r="132" spans="10:20">
      <c r="J132" s="51"/>
      <c r="K132" s="51"/>
      <c r="N132" s="52"/>
      <c r="O132" s="53"/>
      <c r="P132" s="53"/>
      <c r="Q132" s="53"/>
      <c r="R132" s="53"/>
      <c r="S132" s="53"/>
      <c r="T132" s="53"/>
    </row>
    <row r="133" spans="10:20">
      <c r="J133" s="51"/>
      <c r="K133" s="51"/>
      <c r="N133" s="52"/>
      <c r="O133" s="53"/>
      <c r="P133" s="53"/>
      <c r="Q133" s="53"/>
      <c r="R133" s="53"/>
      <c r="S133" s="53"/>
      <c r="T133" s="53"/>
    </row>
    <row r="134" spans="10:20">
      <c r="J134" s="51"/>
      <c r="K134" s="51"/>
      <c r="N134" s="52"/>
      <c r="O134" s="53"/>
      <c r="P134" s="53"/>
      <c r="Q134" s="53"/>
      <c r="R134" s="53"/>
      <c r="S134" s="53"/>
      <c r="T134" s="53"/>
    </row>
    <row r="135" spans="10:20">
      <c r="J135" s="51"/>
      <c r="K135" s="51"/>
      <c r="N135" s="52"/>
      <c r="O135" s="53"/>
      <c r="P135" s="53"/>
      <c r="Q135" s="53"/>
      <c r="R135" s="53"/>
      <c r="S135" s="53"/>
      <c r="T135" s="53"/>
    </row>
    <row r="136" spans="10:20">
      <c r="J136" s="51"/>
      <c r="K136" s="51"/>
      <c r="N136" s="52"/>
      <c r="O136" s="53"/>
      <c r="P136" s="53"/>
      <c r="Q136" s="53"/>
      <c r="R136" s="53"/>
      <c r="S136" s="53"/>
      <c r="T136" s="53"/>
    </row>
    <row r="137" spans="10:20">
      <c r="J137" s="51"/>
      <c r="K137" s="51"/>
      <c r="N137" s="52"/>
      <c r="O137" s="53"/>
      <c r="P137" s="53"/>
      <c r="Q137" s="53"/>
      <c r="R137" s="53"/>
      <c r="S137" s="53"/>
      <c r="T137" s="53"/>
    </row>
    <row r="138" spans="10:20">
      <c r="J138" s="51"/>
      <c r="K138" s="51"/>
      <c r="N138" s="52"/>
      <c r="O138" s="53"/>
      <c r="P138" s="53"/>
      <c r="Q138" s="53"/>
      <c r="R138" s="53"/>
      <c r="S138" s="53"/>
      <c r="T138" s="53"/>
    </row>
    <row r="139" spans="10:20">
      <c r="J139" s="51"/>
      <c r="K139" s="51"/>
      <c r="N139" s="52"/>
      <c r="O139" s="53"/>
      <c r="P139" s="53"/>
      <c r="Q139" s="53"/>
      <c r="R139" s="53"/>
      <c r="S139" s="53"/>
      <c r="T139" s="53"/>
    </row>
    <row r="140" spans="10:20">
      <c r="J140" s="51"/>
      <c r="K140" s="51"/>
      <c r="N140" s="52"/>
      <c r="O140" s="53"/>
      <c r="P140" s="53"/>
      <c r="Q140" s="53"/>
      <c r="R140" s="53"/>
      <c r="S140" s="53"/>
      <c r="T140" s="53"/>
    </row>
    <row r="141" spans="10:20">
      <c r="J141" s="51"/>
      <c r="K141" s="51"/>
      <c r="N141" s="52"/>
      <c r="O141" s="53"/>
      <c r="P141" s="53"/>
      <c r="Q141" s="53"/>
      <c r="R141" s="53"/>
      <c r="S141" s="53"/>
      <c r="T141" s="53"/>
    </row>
    <row r="142" spans="10:20">
      <c r="J142" s="51"/>
      <c r="K142" s="51"/>
      <c r="N142" s="52"/>
      <c r="O142" s="53"/>
      <c r="P142" s="53"/>
      <c r="Q142" s="53"/>
      <c r="R142" s="53"/>
      <c r="S142" s="53"/>
      <c r="T142" s="53"/>
    </row>
    <row r="143" spans="10:20">
      <c r="J143" s="51"/>
      <c r="K143" s="51"/>
      <c r="N143" s="52"/>
      <c r="O143" s="53"/>
      <c r="P143" s="53"/>
      <c r="Q143" s="53"/>
      <c r="R143" s="53"/>
      <c r="S143" s="53"/>
      <c r="T143" s="53"/>
    </row>
    <row r="144" spans="10:20">
      <c r="J144" s="51"/>
      <c r="K144" s="51"/>
      <c r="N144" s="52"/>
      <c r="O144" s="53"/>
      <c r="P144" s="53"/>
      <c r="Q144" s="53"/>
      <c r="R144" s="53"/>
      <c r="S144" s="53"/>
      <c r="T144" s="53"/>
    </row>
    <row r="145" spans="10:20">
      <c r="J145" s="51"/>
      <c r="K145" s="51"/>
      <c r="N145" s="52"/>
      <c r="O145" s="53"/>
      <c r="P145" s="53"/>
      <c r="Q145" s="53"/>
      <c r="R145" s="53"/>
      <c r="S145" s="53"/>
      <c r="T145" s="53"/>
    </row>
    <row r="146" spans="10:20">
      <c r="J146" s="51"/>
      <c r="K146" s="51"/>
      <c r="N146" s="52"/>
      <c r="O146" s="53"/>
      <c r="P146" s="53"/>
      <c r="Q146" s="53"/>
      <c r="R146" s="53"/>
      <c r="S146" s="53"/>
      <c r="T146" s="53"/>
    </row>
    <row r="147" spans="10:20">
      <c r="J147" s="51"/>
      <c r="K147" s="51"/>
      <c r="N147" s="52"/>
      <c r="O147" s="53"/>
      <c r="P147" s="53"/>
      <c r="Q147" s="53"/>
      <c r="R147" s="53"/>
      <c r="S147" s="53"/>
      <c r="T147" s="53"/>
    </row>
    <row r="148" spans="10:20">
      <c r="J148" s="51"/>
      <c r="K148" s="51"/>
      <c r="N148" s="52"/>
      <c r="O148" s="53"/>
      <c r="P148" s="53"/>
      <c r="Q148" s="53"/>
      <c r="R148" s="53"/>
      <c r="S148" s="53"/>
      <c r="T148" s="53"/>
    </row>
    <row r="149" spans="10:20">
      <c r="J149" s="51"/>
      <c r="K149" s="51"/>
      <c r="N149" s="52"/>
      <c r="O149" s="53"/>
      <c r="P149" s="53"/>
      <c r="Q149" s="53"/>
      <c r="R149" s="53"/>
      <c r="S149" s="53"/>
      <c r="T149" s="53"/>
    </row>
    <row r="150" spans="10:20">
      <c r="J150" s="51"/>
      <c r="K150" s="51"/>
      <c r="N150" s="52"/>
      <c r="O150" s="53"/>
      <c r="P150" s="53"/>
      <c r="Q150" s="53"/>
      <c r="R150" s="53"/>
      <c r="S150" s="53"/>
      <c r="T150" s="53"/>
    </row>
    <row r="151" spans="10:20">
      <c r="J151" s="51"/>
      <c r="K151" s="51"/>
      <c r="N151" s="52"/>
      <c r="O151" s="53"/>
      <c r="P151" s="53"/>
      <c r="Q151" s="53"/>
      <c r="R151" s="53"/>
      <c r="S151" s="53"/>
      <c r="T151" s="53"/>
    </row>
    <row r="152" spans="10:20">
      <c r="J152" s="51"/>
      <c r="K152" s="51"/>
      <c r="N152" s="52"/>
      <c r="O152" s="53"/>
      <c r="P152" s="53"/>
      <c r="Q152" s="53"/>
      <c r="R152" s="53"/>
      <c r="S152" s="53"/>
      <c r="T152" s="53"/>
    </row>
    <row r="153" spans="10:20">
      <c r="J153" s="51"/>
      <c r="K153" s="51"/>
      <c r="N153" s="52"/>
      <c r="O153" s="53"/>
      <c r="P153" s="53"/>
      <c r="Q153" s="53"/>
      <c r="R153" s="53"/>
      <c r="S153" s="53"/>
      <c r="T153" s="53"/>
    </row>
    <row r="154" spans="10:20">
      <c r="J154" s="51"/>
      <c r="K154" s="51"/>
      <c r="N154" s="52"/>
      <c r="O154" s="53"/>
      <c r="P154" s="53"/>
      <c r="Q154" s="53"/>
      <c r="R154" s="53"/>
      <c r="S154" s="53"/>
      <c r="T154" s="53"/>
    </row>
    <row r="155" spans="10:20">
      <c r="J155" s="51"/>
      <c r="K155" s="51"/>
      <c r="N155" s="52"/>
      <c r="O155" s="53"/>
      <c r="P155" s="53"/>
      <c r="Q155" s="53"/>
      <c r="R155" s="53"/>
      <c r="S155" s="53"/>
      <c r="T155" s="53"/>
    </row>
    <row r="156" spans="10:20">
      <c r="J156" s="51"/>
      <c r="K156" s="51"/>
      <c r="N156" s="52"/>
      <c r="O156" s="53"/>
      <c r="P156" s="53"/>
      <c r="Q156" s="53"/>
      <c r="R156" s="53"/>
      <c r="S156" s="53"/>
      <c r="T156" s="53"/>
    </row>
    <row r="157" spans="10:20">
      <c r="J157" s="51"/>
      <c r="K157" s="51"/>
      <c r="N157" s="52"/>
      <c r="O157" s="53"/>
      <c r="P157" s="53"/>
      <c r="Q157" s="53"/>
      <c r="R157" s="53"/>
      <c r="S157" s="53"/>
      <c r="T157" s="53"/>
    </row>
    <row r="158" spans="10:20">
      <c r="J158" s="51"/>
      <c r="K158" s="51"/>
      <c r="N158" s="52"/>
      <c r="O158" s="53"/>
      <c r="P158" s="53"/>
      <c r="Q158" s="53"/>
      <c r="R158" s="53"/>
      <c r="S158" s="53"/>
      <c r="T158" s="53"/>
    </row>
    <row r="159" spans="10:20">
      <c r="J159" s="51"/>
      <c r="K159" s="51"/>
      <c r="N159" s="52"/>
      <c r="O159" s="53"/>
      <c r="P159" s="53"/>
      <c r="Q159" s="53"/>
      <c r="R159" s="53"/>
      <c r="S159" s="53"/>
      <c r="T159" s="53"/>
    </row>
    <row r="160" spans="10:20">
      <c r="J160" s="51"/>
      <c r="K160" s="51"/>
      <c r="N160" s="52"/>
      <c r="O160" s="53"/>
      <c r="P160" s="53"/>
      <c r="Q160" s="53"/>
      <c r="R160" s="53"/>
      <c r="S160" s="53"/>
      <c r="T160" s="53"/>
    </row>
    <row r="161" spans="10:20">
      <c r="J161" s="51"/>
      <c r="K161" s="51"/>
      <c r="N161" s="52"/>
      <c r="O161" s="53"/>
      <c r="P161" s="53"/>
      <c r="Q161" s="53"/>
      <c r="R161" s="53"/>
      <c r="S161" s="53"/>
      <c r="T161" s="53"/>
    </row>
    <row r="162" spans="10:20">
      <c r="J162" s="51"/>
      <c r="K162" s="51"/>
      <c r="N162" s="52"/>
      <c r="O162" s="53"/>
      <c r="P162" s="53"/>
      <c r="Q162" s="53"/>
      <c r="R162" s="53"/>
      <c r="S162" s="53"/>
      <c r="T162" s="53"/>
    </row>
    <row r="163" spans="10:20">
      <c r="J163" s="51"/>
      <c r="K163" s="51"/>
      <c r="N163" s="52"/>
      <c r="O163" s="53"/>
      <c r="P163" s="53"/>
      <c r="Q163" s="53"/>
      <c r="R163" s="53"/>
      <c r="S163" s="53"/>
      <c r="T163" s="53"/>
    </row>
    <row r="164" spans="10:20">
      <c r="J164" s="51"/>
      <c r="K164" s="51"/>
      <c r="N164" s="52"/>
      <c r="O164" s="53"/>
      <c r="P164" s="53"/>
      <c r="Q164" s="53"/>
      <c r="R164" s="53"/>
      <c r="S164" s="53"/>
      <c r="T164" s="53"/>
    </row>
    <row r="165" spans="10:20">
      <c r="J165" s="51"/>
      <c r="K165" s="51"/>
      <c r="N165" s="52"/>
      <c r="O165" s="53"/>
      <c r="P165" s="53"/>
      <c r="Q165" s="53"/>
      <c r="R165" s="53"/>
      <c r="S165" s="53"/>
      <c r="T165" s="53"/>
    </row>
    <row r="166" spans="10:20">
      <c r="J166" s="51"/>
      <c r="K166" s="51"/>
      <c r="N166" s="52"/>
      <c r="O166" s="53"/>
      <c r="P166" s="53"/>
      <c r="Q166" s="53"/>
      <c r="R166" s="53"/>
      <c r="S166" s="53"/>
      <c r="T166" s="53"/>
    </row>
    <row r="167" spans="10:20">
      <c r="J167" s="51"/>
      <c r="K167" s="51"/>
      <c r="N167" s="52"/>
      <c r="O167" s="53"/>
      <c r="P167" s="53"/>
      <c r="Q167" s="53"/>
      <c r="R167" s="53"/>
      <c r="S167" s="53"/>
      <c r="T167" s="53"/>
    </row>
    <row r="168" spans="10:20">
      <c r="J168" s="51"/>
      <c r="K168" s="51"/>
      <c r="N168" s="52"/>
      <c r="O168" s="53"/>
      <c r="P168" s="53"/>
      <c r="Q168" s="53"/>
      <c r="R168" s="53"/>
      <c r="S168" s="53"/>
      <c r="T168" s="53"/>
    </row>
    <row r="169" spans="10:20">
      <c r="J169" s="51"/>
      <c r="K169" s="51"/>
      <c r="N169" s="52"/>
      <c r="O169" s="53"/>
      <c r="P169" s="53"/>
      <c r="Q169" s="53"/>
      <c r="R169" s="53"/>
      <c r="S169" s="53"/>
      <c r="T169" s="53"/>
    </row>
    <row r="170" spans="10:20">
      <c r="J170" s="51"/>
      <c r="K170" s="51"/>
      <c r="N170" s="52"/>
      <c r="O170" s="53"/>
      <c r="P170" s="53"/>
      <c r="Q170" s="53"/>
      <c r="R170" s="53"/>
      <c r="S170" s="53"/>
      <c r="T170" s="53"/>
    </row>
    <row r="171" spans="10:20">
      <c r="J171" s="51"/>
      <c r="K171" s="51"/>
      <c r="N171" s="52"/>
      <c r="O171" s="53"/>
      <c r="P171" s="53"/>
      <c r="Q171" s="53"/>
      <c r="R171" s="53"/>
      <c r="S171" s="53"/>
      <c r="T171" s="53"/>
    </row>
    <row r="172" spans="10:20">
      <c r="J172" s="51"/>
      <c r="K172" s="51"/>
      <c r="N172" s="52"/>
      <c r="O172" s="53"/>
      <c r="P172" s="53"/>
      <c r="Q172" s="53"/>
      <c r="R172" s="53"/>
      <c r="S172" s="53"/>
      <c r="T172" s="53"/>
    </row>
    <row r="173" spans="10:20">
      <c r="J173" s="51"/>
      <c r="K173" s="51"/>
      <c r="N173" s="52"/>
      <c r="O173" s="53"/>
      <c r="P173" s="53"/>
      <c r="Q173" s="53"/>
      <c r="R173" s="53"/>
      <c r="S173" s="53"/>
      <c r="T173" s="53"/>
    </row>
    <row r="174" spans="10:20">
      <c r="J174" s="51"/>
      <c r="K174" s="51"/>
      <c r="N174" s="52"/>
      <c r="O174" s="53"/>
      <c r="P174" s="53"/>
      <c r="Q174" s="53"/>
      <c r="R174" s="53"/>
      <c r="S174" s="53"/>
      <c r="T174" s="53"/>
    </row>
    <row r="175" spans="10:20">
      <c r="J175" s="51"/>
      <c r="K175" s="51"/>
      <c r="N175" s="52"/>
      <c r="O175" s="53"/>
      <c r="P175" s="53"/>
      <c r="Q175" s="53"/>
      <c r="R175" s="53"/>
      <c r="S175" s="53"/>
      <c r="T175" s="53"/>
    </row>
    <row r="176" spans="10:20">
      <c r="J176" s="51"/>
      <c r="K176" s="51"/>
      <c r="N176" s="52"/>
      <c r="O176" s="53"/>
      <c r="P176" s="53"/>
      <c r="Q176" s="53"/>
      <c r="R176" s="53"/>
      <c r="S176" s="53"/>
      <c r="T176" s="53"/>
    </row>
    <row r="177" spans="10:20">
      <c r="J177" s="51"/>
      <c r="K177" s="51"/>
      <c r="N177" s="52"/>
      <c r="O177" s="53"/>
      <c r="P177" s="53"/>
      <c r="Q177" s="53"/>
      <c r="R177" s="53"/>
      <c r="S177" s="53"/>
      <c r="T177" s="53"/>
    </row>
    <row r="178" spans="10:20">
      <c r="J178" s="51"/>
      <c r="K178" s="51"/>
      <c r="N178" s="52"/>
      <c r="O178" s="53"/>
      <c r="P178" s="53"/>
      <c r="Q178" s="53"/>
      <c r="R178" s="53"/>
      <c r="S178" s="53"/>
      <c r="T178" s="53"/>
    </row>
    <row r="179" spans="10:20">
      <c r="J179" s="51"/>
      <c r="K179" s="51"/>
      <c r="N179" s="52"/>
      <c r="O179" s="53"/>
      <c r="P179" s="53"/>
      <c r="Q179" s="53"/>
      <c r="R179" s="53"/>
      <c r="S179" s="53"/>
      <c r="T179" s="53"/>
    </row>
    <row r="180" spans="14:20">
      <c r="N180" s="52"/>
      <c r="O180" s="53"/>
      <c r="P180" s="53"/>
      <c r="Q180" s="53"/>
      <c r="R180" s="53"/>
      <c r="S180" s="53"/>
      <c r="T180" s="53"/>
    </row>
    <row r="181" spans="14:20">
      <c r="N181" s="52"/>
      <c r="O181" s="53"/>
      <c r="P181" s="53"/>
      <c r="Q181" s="53"/>
      <c r="R181" s="53"/>
      <c r="S181" s="53"/>
      <c r="T181" s="53"/>
    </row>
    <row r="182" spans="14:20">
      <c r="N182" s="52"/>
      <c r="O182" s="53"/>
      <c r="P182" s="53"/>
      <c r="Q182" s="53"/>
      <c r="R182" s="53"/>
      <c r="S182" s="53"/>
      <c r="T182" s="53"/>
    </row>
    <row r="183" spans="14:20">
      <c r="N183" s="52"/>
      <c r="O183" s="53"/>
      <c r="P183" s="53"/>
      <c r="Q183" s="53"/>
      <c r="R183" s="53"/>
      <c r="S183" s="53"/>
      <c r="T183" s="53"/>
    </row>
    <row r="184" spans="14:20">
      <c r="N184" s="52"/>
      <c r="O184" s="53"/>
      <c r="P184" s="53"/>
      <c r="Q184" s="53"/>
      <c r="R184" s="53"/>
      <c r="S184" s="53"/>
      <c r="T184" s="53"/>
    </row>
    <row r="185" spans="14:20">
      <c r="N185" s="52"/>
      <c r="O185" s="53"/>
      <c r="P185" s="53"/>
      <c r="Q185" s="53"/>
      <c r="R185" s="53"/>
      <c r="S185" s="53"/>
      <c r="T185" s="53"/>
    </row>
    <row r="186" spans="14:20">
      <c r="N186" s="52"/>
      <c r="O186" s="53"/>
      <c r="P186" s="53"/>
      <c r="Q186" s="53"/>
      <c r="R186" s="53"/>
      <c r="S186" s="53"/>
      <c r="T186" s="53"/>
    </row>
    <row r="187" spans="14:20">
      <c r="N187" s="52"/>
      <c r="O187" s="53"/>
      <c r="P187" s="53"/>
      <c r="Q187" s="53"/>
      <c r="R187" s="53"/>
      <c r="S187" s="53"/>
      <c r="T187" s="53"/>
    </row>
    <row r="188" spans="14:20">
      <c r="N188" s="52"/>
      <c r="O188" s="53"/>
      <c r="P188" s="53"/>
      <c r="Q188" s="53"/>
      <c r="R188" s="53"/>
      <c r="S188" s="53"/>
      <c r="T188" s="53"/>
    </row>
    <row r="189" spans="14:20">
      <c r="N189" s="52"/>
      <c r="O189" s="53"/>
      <c r="P189" s="53"/>
      <c r="Q189" s="53"/>
      <c r="R189" s="53"/>
      <c r="S189" s="53"/>
      <c r="T189" s="53"/>
    </row>
    <row r="190" spans="14:20">
      <c r="N190" s="52"/>
      <c r="O190" s="53"/>
      <c r="P190" s="53"/>
      <c r="Q190" s="53"/>
      <c r="R190" s="53"/>
      <c r="S190" s="53"/>
      <c r="T190" s="53"/>
    </row>
    <row r="191" spans="14:20">
      <c r="N191" s="52"/>
      <c r="O191" s="53"/>
      <c r="P191" s="53"/>
      <c r="Q191" s="53"/>
      <c r="R191" s="53"/>
      <c r="S191" s="53"/>
      <c r="T191" s="53"/>
    </row>
    <row r="192" spans="14:20">
      <c r="N192" s="52"/>
      <c r="O192" s="53"/>
      <c r="P192" s="53"/>
      <c r="Q192" s="53"/>
      <c r="R192" s="53"/>
      <c r="S192" s="53"/>
      <c r="T192" s="53"/>
    </row>
    <row r="193" spans="14:20">
      <c r="N193" s="52"/>
      <c r="O193" s="53"/>
      <c r="P193" s="53"/>
      <c r="Q193" s="53"/>
      <c r="R193" s="53"/>
      <c r="S193" s="53"/>
      <c r="T193" s="53"/>
    </row>
    <row r="194" spans="14:20">
      <c r="N194" s="52"/>
      <c r="O194" s="53"/>
      <c r="P194" s="53"/>
      <c r="Q194" s="53"/>
      <c r="R194" s="53"/>
      <c r="S194" s="53"/>
      <c r="T194" s="53"/>
    </row>
    <row r="195" spans="14:20">
      <c r="N195" s="52"/>
      <c r="O195" s="53"/>
      <c r="P195" s="53"/>
      <c r="Q195" s="53"/>
      <c r="R195" s="53"/>
      <c r="S195" s="53"/>
      <c r="T195" s="53"/>
    </row>
    <row r="196" spans="14:20">
      <c r="N196" s="52"/>
      <c r="O196" s="53"/>
      <c r="P196" s="53"/>
      <c r="Q196" s="53"/>
      <c r="R196" s="53"/>
      <c r="S196" s="53"/>
      <c r="T196" s="53"/>
    </row>
    <row r="197" spans="14:20">
      <c r="N197" s="52"/>
      <c r="O197" s="53"/>
      <c r="P197" s="53"/>
      <c r="Q197" s="53"/>
      <c r="R197" s="53"/>
      <c r="S197" s="53"/>
      <c r="T197" s="53"/>
    </row>
    <row r="198" spans="14:20">
      <c r="N198" s="52"/>
      <c r="O198" s="53"/>
      <c r="P198" s="53"/>
      <c r="Q198" s="53"/>
      <c r="R198" s="53"/>
      <c r="S198" s="53"/>
      <c r="T198" s="53"/>
    </row>
    <row r="199" spans="14:20">
      <c r="N199" s="52"/>
      <c r="O199" s="53"/>
      <c r="P199" s="53"/>
      <c r="Q199" s="53"/>
      <c r="R199" s="53"/>
      <c r="S199" s="53"/>
      <c r="T199" s="53"/>
    </row>
    <row r="200" spans="14:20">
      <c r="N200" s="52"/>
      <c r="O200" s="53"/>
      <c r="P200" s="53"/>
      <c r="Q200" s="53"/>
      <c r="R200" s="53"/>
      <c r="S200" s="53"/>
      <c r="T200" s="53"/>
    </row>
    <row r="201" spans="14:20">
      <c r="N201" s="52"/>
      <c r="O201" s="53"/>
      <c r="P201" s="53"/>
      <c r="Q201" s="53"/>
      <c r="R201" s="53"/>
      <c r="S201" s="53"/>
      <c r="T201" s="53"/>
    </row>
    <row r="202" spans="14:20">
      <c r="N202" s="52"/>
      <c r="O202" s="53"/>
      <c r="P202" s="53"/>
      <c r="Q202" s="53"/>
      <c r="R202" s="53"/>
      <c r="S202" s="53"/>
      <c r="T202" s="53"/>
    </row>
    <row r="203" spans="14:20">
      <c r="N203" s="52"/>
      <c r="O203" s="53"/>
      <c r="P203" s="53"/>
      <c r="Q203" s="53"/>
      <c r="R203" s="53"/>
      <c r="S203" s="53"/>
      <c r="T203" s="53"/>
    </row>
    <row r="204" spans="14:20">
      <c r="N204" s="52"/>
      <c r="O204" s="53"/>
      <c r="P204" s="53"/>
      <c r="Q204" s="53"/>
      <c r="R204" s="53"/>
      <c r="S204" s="53"/>
      <c r="T204" s="53"/>
    </row>
    <row r="205" spans="14:20">
      <c r="N205" s="52"/>
      <c r="O205" s="53"/>
      <c r="P205" s="53"/>
      <c r="Q205" s="53"/>
      <c r="R205" s="53"/>
      <c r="S205" s="53"/>
      <c r="T205" s="53"/>
    </row>
    <row r="206" spans="14:20">
      <c r="N206" s="52"/>
      <c r="O206" s="53"/>
      <c r="P206" s="53"/>
      <c r="Q206" s="53"/>
      <c r="R206" s="53"/>
      <c r="S206" s="53"/>
      <c r="T206" s="53"/>
    </row>
    <row r="207" spans="14:20">
      <c r="N207" s="52"/>
      <c r="O207" s="53"/>
      <c r="P207" s="53"/>
      <c r="Q207" s="53"/>
      <c r="R207" s="53"/>
      <c r="S207" s="53"/>
      <c r="T207" s="53"/>
    </row>
    <row r="208" spans="14:20">
      <c r="N208" s="52"/>
      <c r="O208" s="53"/>
      <c r="P208" s="53"/>
      <c r="Q208" s="53"/>
      <c r="R208" s="53"/>
      <c r="S208" s="53"/>
      <c r="T208" s="53"/>
    </row>
    <row r="209" spans="14:20">
      <c r="N209" s="52"/>
      <c r="O209" s="53"/>
      <c r="P209" s="53"/>
      <c r="Q209" s="53"/>
      <c r="R209" s="53"/>
      <c r="S209" s="53"/>
      <c r="T209" s="53"/>
    </row>
    <row r="210" spans="14:20">
      <c r="N210" s="52"/>
      <c r="O210" s="53"/>
      <c r="P210" s="53"/>
      <c r="Q210" s="53"/>
      <c r="R210" s="53"/>
      <c r="S210" s="53"/>
      <c r="T210" s="53"/>
    </row>
    <row r="211" spans="14:20">
      <c r="N211" s="52"/>
      <c r="O211" s="53"/>
      <c r="P211" s="53"/>
      <c r="Q211" s="53"/>
      <c r="R211" s="53"/>
      <c r="S211" s="53"/>
      <c r="T211" s="53"/>
    </row>
    <row r="212" spans="14:20">
      <c r="N212" s="52"/>
      <c r="O212" s="53"/>
      <c r="P212" s="53"/>
      <c r="Q212" s="53"/>
      <c r="R212" s="53"/>
      <c r="S212" s="53"/>
      <c r="T212" s="53"/>
    </row>
    <row r="213" spans="14:20">
      <c r="N213" s="52"/>
      <c r="O213" s="53"/>
      <c r="P213" s="53"/>
      <c r="Q213" s="53"/>
      <c r="R213" s="53"/>
      <c r="S213" s="53"/>
      <c r="T213" s="53"/>
    </row>
    <row r="214" spans="14:20">
      <c r="N214" s="52"/>
      <c r="O214" s="53"/>
      <c r="P214" s="53"/>
      <c r="Q214" s="53"/>
      <c r="R214" s="53"/>
      <c r="S214" s="53"/>
      <c r="T214" s="53"/>
    </row>
    <row r="215" spans="14:20">
      <c r="N215" s="52"/>
      <c r="O215" s="53"/>
      <c r="P215" s="53"/>
      <c r="Q215" s="53"/>
      <c r="R215" s="53"/>
      <c r="S215" s="53"/>
      <c r="T215" s="53"/>
    </row>
    <row r="216" spans="14:20">
      <c r="N216" s="52"/>
      <c r="O216" s="53"/>
      <c r="P216" s="53"/>
      <c r="Q216" s="53"/>
      <c r="R216" s="53"/>
      <c r="S216" s="53"/>
      <c r="T216" s="53"/>
    </row>
    <row r="217" spans="14:20">
      <c r="N217" s="52"/>
      <c r="O217" s="53"/>
      <c r="P217" s="53"/>
      <c r="Q217" s="53"/>
      <c r="R217" s="53"/>
      <c r="S217" s="53"/>
      <c r="T217" s="53"/>
    </row>
    <row r="218" spans="14:20">
      <c r="N218" s="52"/>
      <c r="O218" s="53"/>
      <c r="P218" s="53"/>
      <c r="Q218" s="53"/>
      <c r="R218" s="53"/>
      <c r="S218" s="53"/>
      <c r="T218" s="53"/>
    </row>
    <row r="219" spans="14:20">
      <c r="N219" s="52"/>
      <c r="O219" s="53"/>
      <c r="P219" s="53"/>
      <c r="Q219" s="53"/>
      <c r="R219" s="53"/>
      <c r="S219" s="53"/>
      <c r="T219" s="53"/>
    </row>
    <row r="220" spans="14:20">
      <c r="N220" s="52"/>
      <c r="O220" s="53"/>
      <c r="P220" s="53"/>
      <c r="Q220" s="53"/>
      <c r="R220" s="53"/>
      <c r="S220" s="53"/>
      <c r="T220" s="53"/>
    </row>
  </sheetData>
  <mergeCells count="30">
    <mergeCell ref="H1:L1"/>
    <mergeCell ref="H2:H3"/>
    <mergeCell ref="C4:D4"/>
    <mergeCell ref="E4:H4"/>
    <mergeCell ref="C5:D5"/>
    <mergeCell ref="E5:H5"/>
    <mergeCell ref="I5:J5"/>
    <mergeCell ref="O6:S6"/>
    <mergeCell ref="G6:J7"/>
    <mergeCell ref="K6:K7"/>
    <mergeCell ref="L6:L7"/>
    <mergeCell ref="G16:J17"/>
    <mergeCell ref="K16:K17"/>
    <mergeCell ref="L16:L17"/>
    <mergeCell ref="A22:B23"/>
    <mergeCell ref="G22:J23"/>
    <mergeCell ref="K22:K23"/>
    <mergeCell ref="L22:L23"/>
    <mergeCell ref="A28:B29"/>
    <mergeCell ref="G28:J29"/>
    <mergeCell ref="K28:K29"/>
    <mergeCell ref="L28:L29"/>
    <mergeCell ref="C34:D34"/>
    <mergeCell ref="K34:L34"/>
    <mergeCell ref="A34:B36"/>
    <mergeCell ref="G35:I35"/>
    <mergeCell ref="K35:L35"/>
    <mergeCell ref="G36:I36"/>
    <mergeCell ref="K36:L36"/>
    <mergeCell ref="A37:L37"/>
  </mergeCells>
  <conditionalFormatting sqref="T30">
    <cfRule type="expression" dxfId="21" priority="1" stopIfTrue="1">
      <formula>S31&lt;&gt;T30</formula>
    </cfRule>
  </conditionalFormatting>
  <conditionalFormatting sqref="U30 S32">
    <cfRule type="expression" dxfId="22" priority="2" stopIfTrue="1">
      <formula>$U$24&lt;&gt;$S$26</formula>
    </cfRule>
  </conditionalFormatting>
  <conditionalFormatting sqref="S31">
    <cfRule type="expression" dxfId="23" priority="3" stopIfTrue="1">
      <formula>T30&lt;&gt;S31</formula>
    </cfRule>
  </conditionalFormatting>
  <conditionalFormatting sqref="U31 T32">
    <cfRule type="expression" dxfId="24" priority="4" stopIfTrue="1">
      <formula>$U$25&lt;&gt;$T$26</formula>
    </cfRule>
  </conditionalFormatting>
  <conditionalFormatting sqref="K3:K4 E4:H5 G34 G35:I35">
    <cfRule type="cellIs" dxfId="25" priority="5" stopIfTrue="1" operator="equal">
      <formula>0</formula>
    </cfRule>
  </conditionalFormatting>
  <conditionalFormatting sqref="A8:A11 A18:A21 A24:A27 A30:A33">
    <cfRule type="cellIs" dxfId="26" priority="6" stopIfTrue="1" operator="greaterThan">
      <formula>0</formula>
    </cfRule>
  </conditionalFormatting>
  <conditionalFormatting sqref="T8 T24">
    <cfRule type="expression" dxfId="27" priority="7" stopIfTrue="1">
      <formula>S9&lt;&gt;T8</formula>
    </cfRule>
  </conditionalFormatting>
  <conditionalFormatting sqref="S9">
    <cfRule type="expression" dxfId="28" priority="8" stopIfTrue="1">
      <formula>$S$9&lt;&gt;$T$8</formula>
    </cfRule>
  </conditionalFormatting>
  <conditionalFormatting sqref="U8 S10">
    <cfRule type="expression" dxfId="29" priority="9" stopIfTrue="1">
      <formula>$U$8&lt;&gt;$S$10</formula>
    </cfRule>
  </conditionalFormatting>
  <conditionalFormatting sqref="V8 S11">
    <cfRule type="expression" dxfId="30" priority="10" stopIfTrue="1">
      <formula>$V$8&lt;&gt;$S$11</formula>
    </cfRule>
  </conditionalFormatting>
  <conditionalFormatting sqref="U9 T10">
    <cfRule type="expression" dxfId="31" priority="11" stopIfTrue="1">
      <formula>$U$9&lt;&gt;$T$10</formula>
    </cfRule>
  </conditionalFormatting>
  <conditionalFormatting sqref="V9 T11">
    <cfRule type="expression" dxfId="32" priority="12" stopIfTrue="1">
      <formula>$V$9&lt;&gt;$T$11</formula>
    </cfRule>
  </conditionalFormatting>
  <conditionalFormatting sqref="V10 U11">
    <cfRule type="expression" dxfId="33" priority="13" stopIfTrue="1">
      <formula>$V$10&lt;&gt;$U$11</formula>
    </cfRule>
  </conditionalFormatting>
  <conditionalFormatting sqref="T18 S19">
    <cfRule type="expression" dxfId="34" priority="14" stopIfTrue="1">
      <formula>$S$19&lt;&gt;$T$18</formula>
    </cfRule>
  </conditionalFormatting>
  <conditionalFormatting sqref="U18 S20">
    <cfRule type="expression" dxfId="35" priority="15" stopIfTrue="1">
      <formula>$U$18&lt;&gt;$S$20</formula>
    </cfRule>
  </conditionalFormatting>
  <conditionalFormatting sqref="V18 S21">
    <cfRule type="expression" dxfId="36" priority="16" stopIfTrue="1">
      <formula>$V$18&lt;&gt;$S$21</formula>
    </cfRule>
  </conditionalFormatting>
  <conditionalFormatting sqref="U19 T20">
    <cfRule type="expression" dxfId="37" priority="17" stopIfTrue="1">
      <formula>$U$19&lt;&gt;$T$20</formula>
    </cfRule>
  </conditionalFormatting>
  <conditionalFormatting sqref="V19 T21">
    <cfRule type="expression" dxfId="38" priority="18" stopIfTrue="1">
      <formula>$V$19&lt;&gt;$T$21</formula>
    </cfRule>
  </conditionalFormatting>
  <conditionalFormatting sqref="V20 U21">
    <cfRule type="expression" dxfId="39" priority="19" stopIfTrue="1">
      <formula>$V$20&lt;&gt;$U$21</formula>
    </cfRule>
  </conditionalFormatting>
  <conditionalFormatting sqref="U24 S26">
    <cfRule type="expression" dxfId="40" priority="20" stopIfTrue="1">
      <formula>$U$24&lt;&gt;$S$26</formula>
    </cfRule>
  </conditionalFormatting>
  <conditionalFormatting sqref="V24 S27 V30 S33">
    <cfRule type="expression" dxfId="41" priority="21" stopIfTrue="1">
      <formula>$V$24&lt;&gt;$S$27</formula>
    </cfRule>
  </conditionalFormatting>
  <conditionalFormatting sqref="S25">
    <cfRule type="expression" dxfId="42" priority="22" stopIfTrue="1">
      <formula>T24&lt;&gt;S25</formula>
    </cfRule>
  </conditionalFormatting>
  <conditionalFormatting sqref="U25 T26">
    <cfRule type="expression" dxfId="43" priority="23" stopIfTrue="1">
      <formula>$U$25&lt;&gt;$T$26</formula>
    </cfRule>
  </conditionalFormatting>
  <conditionalFormatting sqref="V25 T27 V31 T33">
    <cfRule type="expression" dxfId="44" priority="24" stopIfTrue="1">
      <formula>$V$25&lt;&gt;$T$27</formula>
    </cfRule>
  </conditionalFormatting>
  <conditionalFormatting sqref="V26 U27 V32 U33">
    <cfRule type="expression" dxfId="45" priority="25" stopIfTrue="1">
      <formula>$V$26&lt;&gt;$U$27</formula>
    </cfRule>
  </conditionalFormatting>
  <printOptions horizontalCentered="1">
    <extLst>
      <ext uri="smNativeData">
        <pm:pageFlags xmlns:pm="smNativeData" id="1737317587" printRowHead="0" printColHead="0" printHeadLine="0" printFootLine="0" autoHeightHeader="0" autoHeightFooter="0" fitToPageBoth="0"/>
      </ext>
    </extLst>
  </printOptions>
  <pageMargins left="0.157639" right="0.157639" top="1.023611" bottom="0.196528" header="0.078472" footer="0.472222"/>
  <pageSetup paperSize="9" scale="39" fitToWidth="0" fitToHeight="1"/>
  <headerFooter>
    <extLst>
      <ext uri="smNativeData">
        <pm:header xmlns:pm="smNativeData" id="1737317587" l="56" r="56" t="56" b="56" borderId="0" fillId="0" vertical="0"/>
        <pm:footer xmlns:pm="smNativeData" id="1737317587" l="56" r="56" t="56" b="56" borderId="0" fillId="0" vertical="2"/>
        <pm:paperBin xmlns:pm="smNativeData" id="1737317587" Id="0" type="0" value="0"/>
        <pm:paperBin xmlns:pm="smNativeData" id="1737317587" Id="1" type="0" value="0"/>
      </ext>
    </extLst>
  </headerFooter>
  <drawing r:id="rId1"/>
  <legacyDrawing r:id="rId3"/>
  <extLst>
    <ext uri="smNativeData">
      <pm:sheetPrefs xmlns:pm="smNativeData" day="1737317587" outlineProtect="1" showHorizontalRuler="1" showVerticalRuler="1"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xmlns:mc="http://schemas.openxmlformats.org/markup-compatibility/2006">
  <dimension ref="B1:IV56"/>
  <sheetViews>
    <sheetView view="normal" topLeftCell="B1" workbookViewId="0">
      <selection activeCell="G37" sqref="G37:J37"/>
    </sheetView>
  </sheetViews>
  <sheetFormatPr defaultRowHeight="13.45"/>
  <cols>
    <col min="1" max="1" width="7.558559" hidden="1" customWidth="1" style="164">
      <extLst>
        <ext uri="smNativeData">
          <pm:columnDef xmlns:pm="smNativeData" id="1737317587" min="1" max="1" hidden="1" collapsedDB="0" collapsedOL="0"/>
        </ext>
      </extLst>
    </col>
    <col min="2" max="2" width="19.666667" customWidth="1" style="164"/>
    <col min="3" max="3" width="9.558559" hidden="1" customWidth="1" style="164">
      <extLst>
        <ext uri="smNativeData">
          <pm:columnDef xmlns:pm="smNativeData" id="1737317587" min="3" max="3" hidden="1" collapsedDB="0" collapsedOL="0"/>
        </ext>
      </extLst>
    </col>
    <col min="4" max="4" width="19.666667" customWidth="1" style="164"/>
    <col min="5" max="5" width="19.774775" customWidth="1" style="164"/>
    <col min="6" max="6" width="4.441441" customWidth="1" style="165"/>
    <col min="7" max="7" width="4.774775" customWidth="1" style="164"/>
    <col min="8" max="8" width="9.774775" customWidth="1" style="164"/>
    <col min="9" max="9" width="8.441441" customWidth="1" style="164"/>
    <col min="10" max="10" width="7.000000" customWidth="1" style="166"/>
    <col min="11" max="12" width="19.666667" customWidth="1" style="164"/>
    <col min="13" max="13" width="16.216216" hidden="1" customWidth="1" style="164">
      <extLst>
        <ext uri="smNativeData">
          <pm:columnDef xmlns:pm="smNativeData" id="1737317587" min="13" max="13" hidden="1" collapsedDB="0" collapsedOL="0"/>
        </ext>
      </extLst>
    </col>
    <col min="14" max="14" width="19.333333" customWidth="1" style="164"/>
    <col min="15" max="18" width="9.216216" customWidth="1" style="164"/>
    <col min="19" max="19" width="9.216216" customWidth="1" style="165"/>
    <col min="20" max="256" width="9.216216" customWidth="1" style="164"/>
    <col min="257" max="16384" width="9.216216" customWidth="1" style="7"/>
  </cols>
  <sheetData>
    <row r="1" spans="6:14" ht="12.75" customHeight="1">
      <c r="F1" s="230"/>
      <c r="H1" s="230"/>
      <c r="I1" s="228"/>
      <c r="J1" s="230"/>
      <c r="K1" s="225"/>
      <c r="L1" s="225"/>
      <c r="M1" s="229" t="s">
        <v>168</v>
      </c>
      <c r="N1" s="228"/>
    </row>
    <row r="2" spans="4:14" ht="12.75" customHeight="1">
      <c r="D2" s="223" t="s">
        <v>169</v>
      </c>
      <c r="E2" s="223"/>
      <c r="F2" s="223"/>
      <c r="G2" s="223"/>
      <c r="H2" s="227"/>
      <c r="I2" s="226"/>
      <c r="J2" s="224"/>
      <c r="K2" s="176"/>
      <c r="L2" s="225"/>
      <c r="M2" s="224"/>
      <c r="N2" s="224"/>
    </row>
    <row r="3" spans="4:256" ht="12.75" customHeight="1">
      <c r="D3" s="223"/>
      <c r="E3" s="223"/>
      <c r="F3" s="223"/>
      <c r="G3" s="223"/>
      <c r="H3" s="222" t="s">
        <v>170</v>
      </c>
      <c r="I3" s="222"/>
      <c r="J3" s="222"/>
      <c r="K3" s="221"/>
      <c r="L3" s="222" t="s">
        <v>171</v>
      </c>
      <c r="M3" s="221"/>
      <c r="N3" s="220" t="s">
        <v>172</v>
      </c>
      <c r="Q3" s="165"/>
      <c r="S3" s="164"/>
      <c r="IV3" s="7"/>
    </row>
    <row r="4" spans="2:256" ht="12.75" customHeight="1">
      <c r="B4" s="219"/>
      <c r="C4" s="219"/>
      <c r="D4" s="219"/>
      <c r="E4" s="219"/>
      <c r="F4" s="218"/>
      <c r="G4" s="218"/>
      <c r="H4" s="218" t="s">
        <v>0</v>
      </c>
      <c r="I4" s="218"/>
      <c r="J4" s="217"/>
      <c r="K4" s="217"/>
      <c r="L4" s="216" t="s">
        <v>124</v>
      </c>
      <c r="M4" s="215"/>
      <c r="N4" s="214" t="s">
        <v>173</v>
      </c>
      <c r="Q4" s="165"/>
      <c r="S4" s="164"/>
      <c r="IV4" s="7"/>
    </row>
    <row r="5" spans="2:14" ht="12.75" customHeight="1">
      <c r="B5" s="196" t="s">
        <v>174</v>
      </c>
      <c r="D5" s="196" t="s">
        <v>175</v>
      </c>
      <c r="E5" s="177" t="s">
        <v>176</v>
      </c>
      <c r="F5" s="177"/>
      <c r="G5" s="177"/>
      <c r="H5" s="167"/>
      <c r="I5" s="167"/>
      <c r="J5" s="167"/>
      <c r="K5" s="177" t="s">
        <v>176</v>
      </c>
      <c r="L5" s="177" t="s">
        <v>175</v>
      </c>
      <c r="M5" s="177"/>
      <c r="N5" s="167" t="s">
        <v>174</v>
      </c>
    </row>
    <row r="6" spans="6:10" ht="12.75" customHeight="1">
      <c r="F6" s="176"/>
      <c r="J6" s="164"/>
    </row>
    <row r="7" spans="6:10" ht="12.75" customHeight="1">
      <c r="F7" s="204" t="n">
        <v>1</v>
      </c>
      <c r="G7" s="191" t="s">
        <v>177</v>
      </c>
      <c r="H7" s="191"/>
      <c r="I7" s="191"/>
      <c r="J7" s="191"/>
    </row>
    <row r="8" spans="6:11" ht="12.75" customHeight="1">
      <c r="F8" s="202"/>
      <c r="J8" s="200"/>
      <c r="K8" s="213"/>
    </row>
    <row r="9" spans="2:14" ht="12.75" customHeight="1">
      <c r="B9" s="196"/>
      <c r="C9" s="196"/>
      <c r="D9" s="196"/>
      <c r="E9" s="190" t="s">
        <v>178</v>
      </c>
      <c r="F9" s="195"/>
      <c r="J9" s="198"/>
      <c r="K9" s="196" t="s">
        <v>179</v>
      </c>
      <c r="L9" s="196"/>
      <c r="M9" s="196"/>
      <c r="N9" s="196"/>
    </row>
    <row r="10" spans="2:14" ht="12.75" customHeight="1">
      <c r="B10" s="196"/>
      <c r="C10" s="196"/>
      <c r="D10" s="196"/>
      <c r="E10" s="207"/>
      <c r="F10" s="195"/>
      <c r="J10" s="198"/>
      <c r="K10" s="302" t="s">
        <v>180</v>
      </c>
      <c r="L10" s="189"/>
      <c r="M10" s="196"/>
      <c r="N10" s="196"/>
    </row>
    <row r="11" spans="2:14" ht="12.75" customHeight="1">
      <c r="B11" s="196"/>
      <c r="C11" s="196"/>
      <c r="D11" s="196"/>
      <c r="E11" s="189"/>
      <c r="F11" s="192" t="n">
        <v>2</v>
      </c>
      <c r="G11" s="191" t="s">
        <v>181</v>
      </c>
      <c r="H11" s="191"/>
      <c r="I11" s="191"/>
      <c r="J11" s="191"/>
      <c r="K11" s="199"/>
      <c r="L11" s="189"/>
      <c r="M11" s="196"/>
      <c r="N11" s="196"/>
    </row>
    <row r="12" spans="2:14" ht="12.75" customHeight="1">
      <c r="B12" s="196"/>
      <c r="C12" s="196"/>
      <c r="D12" s="196"/>
      <c r="E12" s="189"/>
      <c r="F12" s="206"/>
      <c r="G12" s="201"/>
      <c r="H12" s="201"/>
      <c r="I12" s="201"/>
      <c r="J12" s="201"/>
      <c r="K12" s="203"/>
      <c r="L12" s="189"/>
      <c r="M12" s="196"/>
      <c r="N12" s="196"/>
    </row>
    <row r="13" spans="2:14" ht="12.75" customHeight="1">
      <c r="B13" s="196"/>
      <c r="C13" s="196"/>
      <c r="D13" s="196"/>
      <c r="E13" s="189"/>
      <c r="F13" s="205"/>
      <c r="J13" s="164"/>
      <c r="K13" s="203"/>
      <c r="L13" s="189"/>
      <c r="M13" s="196"/>
      <c r="N13" s="196"/>
    </row>
    <row r="14" spans="2:14" ht="12.75" customHeight="1">
      <c r="B14" s="196"/>
      <c r="C14" s="196"/>
      <c r="D14" s="190" t="s">
        <v>178</v>
      </c>
      <c r="E14" s="189"/>
      <c r="F14" s="205"/>
      <c r="J14" s="164"/>
      <c r="K14" s="203"/>
      <c r="L14" s="212" t="s">
        <v>179</v>
      </c>
      <c r="M14" s="196"/>
      <c r="N14" s="196"/>
    </row>
    <row r="15" spans="2:14" ht="12.75" customHeight="1">
      <c r="B15" s="196"/>
      <c r="C15" s="196"/>
      <c r="D15" s="304" t="s">
        <v>182</v>
      </c>
      <c r="E15" s="189"/>
      <c r="F15" s="205"/>
      <c r="J15" s="164"/>
      <c r="K15" s="203"/>
      <c r="L15" s="302" t="s">
        <v>180</v>
      </c>
      <c r="M15" s="196"/>
      <c r="N15" s="196"/>
    </row>
    <row r="16" spans="2:14" ht="12.75" customHeight="1">
      <c r="B16" s="196"/>
      <c r="C16" s="196"/>
      <c r="D16" s="189"/>
      <c r="E16" s="189"/>
      <c r="F16" s="205"/>
      <c r="J16" s="164"/>
      <c r="K16" s="203"/>
      <c r="L16" s="199"/>
      <c r="M16" s="196"/>
      <c r="N16" s="196"/>
    </row>
    <row r="17" spans="2:14" ht="12.75" customHeight="1">
      <c r="B17" s="196"/>
      <c r="C17" s="196"/>
      <c r="D17" s="189"/>
      <c r="E17" s="189"/>
      <c r="F17" s="204" t="n">
        <v>3</v>
      </c>
      <c r="G17" s="191" t="s">
        <v>183</v>
      </c>
      <c r="H17" s="191"/>
      <c r="I17" s="191"/>
      <c r="J17" s="191"/>
      <c r="K17" s="203"/>
      <c r="L17" s="199"/>
      <c r="M17" s="196"/>
      <c r="N17" s="196"/>
    </row>
    <row r="18" spans="2:14" ht="12.75" customHeight="1">
      <c r="B18" s="196"/>
      <c r="C18" s="196"/>
      <c r="D18" s="189"/>
      <c r="E18" s="189"/>
      <c r="F18" s="202"/>
      <c r="G18" s="201"/>
      <c r="H18" s="201"/>
      <c r="I18" s="201"/>
      <c r="J18" s="200"/>
      <c r="K18" s="199"/>
      <c r="L18" s="199"/>
      <c r="M18" s="196"/>
      <c r="N18" s="196"/>
    </row>
    <row r="19" spans="2:14" ht="12.75" customHeight="1">
      <c r="B19" s="196"/>
      <c r="C19" s="196"/>
      <c r="D19" s="189"/>
      <c r="E19" s="197" t="s">
        <v>184</v>
      </c>
      <c r="F19" s="195"/>
      <c r="J19" s="198"/>
      <c r="K19" s="197" t="s">
        <v>185</v>
      </c>
      <c r="L19" s="199"/>
      <c r="M19" s="196"/>
      <c r="N19" s="196"/>
    </row>
    <row r="20" spans="2:14" ht="12.75" customHeight="1">
      <c r="B20" s="196"/>
      <c r="C20" s="196"/>
      <c r="D20" s="189"/>
      <c r="E20" s="196"/>
      <c r="F20" s="195"/>
      <c r="J20" s="164"/>
      <c r="K20" s="303" t="s">
        <v>186</v>
      </c>
      <c r="L20" s="203"/>
      <c r="M20" s="196"/>
      <c r="N20" s="196"/>
    </row>
    <row r="21" spans="2:14" ht="12.75" customHeight="1">
      <c r="B21" s="196"/>
      <c r="C21" s="196"/>
      <c r="D21" s="189"/>
      <c r="E21" s="196"/>
      <c r="F21" s="192" t="n">
        <v>4</v>
      </c>
      <c r="G21" s="191" t="s">
        <v>187</v>
      </c>
      <c r="H21" s="191"/>
      <c r="I21" s="191"/>
      <c r="J21" s="190"/>
      <c r="K21" s="189"/>
      <c r="L21" s="203"/>
      <c r="M21" s="196"/>
      <c r="N21" s="196"/>
    </row>
    <row r="22" spans="2:14" ht="12.75" customHeight="1">
      <c r="B22" s="211" t="s">
        <v>188</v>
      </c>
      <c r="C22" s="196"/>
      <c r="D22" s="189"/>
      <c r="E22" s="196"/>
      <c r="F22" s="205"/>
      <c r="J22" s="201"/>
      <c r="K22" s="196"/>
      <c r="L22" s="203"/>
      <c r="M22" s="196"/>
      <c r="N22" s="210" t="s">
        <v>189</v>
      </c>
    </row>
    <row r="23" spans="2:14" ht="12.75" customHeight="1">
      <c r="B23" s="209" t="s">
        <v>190</v>
      </c>
      <c r="C23" s="196"/>
      <c r="D23" s="189"/>
      <c r="E23" s="196"/>
      <c r="F23" s="204" t="n">
        <v>5</v>
      </c>
      <c r="G23" s="191" t="s">
        <v>191</v>
      </c>
      <c r="H23" s="191"/>
      <c r="I23" s="191"/>
      <c r="J23" s="191"/>
      <c r="K23" s="196"/>
      <c r="L23" s="203"/>
      <c r="M23" s="196"/>
      <c r="N23" s="208" t="s">
        <v>192</v>
      </c>
    </row>
    <row r="24" spans="2:14" ht="12.75" customHeight="1">
      <c r="B24" s="196"/>
      <c r="C24" s="196"/>
      <c r="D24" s="189"/>
      <c r="E24" s="196"/>
      <c r="F24" s="202"/>
      <c r="J24" s="200"/>
      <c r="K24" s="189"/>
      <c r="L24" s="203"/>
      <c r="M24" s="196"/>
      <c r="N24" s="196"/>
    </row>
    <row r="25" spans="2:14" ht="12.75" customHeight="1">
      <c r="B25" s="196"/>
      <c r="C25" s="196"/>
      <c r="D25" s="189"/>
      <c r="E25" s="196" t="s">
        <v>193</v>
      </c>
      <c r="F25" s="195"/>
      <c r="J25" s="198"/>
      <c r="K25" s="196" t="s">
        <v>189</v>
      </c>
      <c r="L25" s="203"/>
      <c r="M25" s="196"/>
      <c r="N25" s="196"/>
    </row>
    <row r="26" spans="2:14" ht="12.75" customHeight="1">
      <c r="B26" s="196"/>
      <c r="C26" s="196"/>
      <c r="D26" s="189"/>
      <c r="E26" s="207"/>
      <c r="F26" s="195"/>
      <c r="J26" s="198"/>
      <c r="K26" s="302" t="s">
        <v>194</v>
      </c>
      <c r="L26" s="199"/>
      <c r="M26" s="196"/>
      <c r="N26" s="196"/>
    </row>
    <row r="27" spans="2:14" ht="12.75" customHeight="1">
      <c r="B27" s="196"/>
      <c r="C27" s="196"/>
      <c r="D27" s="189"/>
      <c r="E27" s="189"/>
      <c r="F27" s="192" t="n">
        <v>6</v>
      </c>
      <c r="G27" s="191" t="s">
        <v>195</v>
      </c>
      <c r="H27" s="191"/>
      <c r="I27" s="191"/>
      <c r="J27" s="190"/>
      <c r="K27" s="199"/>
      <c r="L27" s="199"/>
      <c r="M27" s="196"/>
      <c r="N27" s="196"/>
    </row>
    <row r="28" spans="2:14" ht="12.75" customHeight="1">
      <c r="B28" s="196"/>
      <c r="C28" s="196"/>
      <c r="D28" s="189"/>
      <c r="E28" s="189"/>
      <c r="F28" s="206"/>
      <c r="G28" s="201"/>
      <c r="H28" s="201"/>
      <c r="I28" s="201"/>
      <c r="J28" s="201"/>
      <c r="K28" s="203"/>
      <c r="L28" s="199"/>
      <c r="M28" s="196"/>
      <c r="N28" s="196"/>
    </row>
    <row r="29" spans="2:14" ht="12.75" customHeight="1">
      <c r="B29" s="196"/>
      <c r="C29" s="196"/>
      <c r="D29" s="189"/>
      <c r="E29" s="189"/>
      <c r="F29" s="205"/>
      <c r="J29" s="164"/>
      <c r="K29" s="203"/>
      <c r="L29" s="199"/>
      <c r="M29" s="196"/>
      <c r="N29" s="196"/>
    </row>
    <row r="30" spans="2:14" ht="12.75" customHeight="1">
      <c r="B30" s="196"/>
      <c r="C30" s="196"/>
      <c r="D30" s="197" t="s">
        <v>188</v>
      </c>
      <c r="E30" s="189"/>
      <c r="F30" s="205"/>
      <c r="J30" s="164"/>
      <c r="K30" s="203"/>
      <c r="L30" s="197" t="s">
        <v>189</v>
      </c>
      <c r="M30" s="196"/>
      <c r="N30" s="196"/>
    </row>
    <row r="31" spans="2:14" ht="12.75" customHeight="1">
      <c r="B31" s="196"/>
      <c r="C31" s="196"/>
      <c r="D31" s="305" t="s">
        <v>180</v>
      </c>
      <c r="E31" s="189"/>
      <c r="F31" s="205"/>
      <c r="J31" s="164"/>
      <c r="K31" s="203"/>
      <c r="L31" s="189" t="s">
        <v>196</v>
      </c>
      <c r="M31" s="196"/>
      <c r="N31" s="196"/>
    </row>
    <row r="32" spans="2:14" ht="12.75" customHeight="1">
      <c r="B32" s="196"/>
      <c r="C32" s="196"/>
      <c r="D32" s="196"/>
      <c r="E32" s="189"/>
      <c r="F32" s="205"/>
      <c r="J32" s="164"/>
      <c r="K32" s="203"/>
      <c r="L32" s="189"/>
      <c r="M32" s="196"/>
      <c r="N32" s="196"/>
    </row>
    <row r="33" spans="2:17" ht="12.75" customHeight="1">
      <c r="B33" s="196"/>
      <c r="C33" s="196"/>
      <c r="D33" s="196"/>
      <c r="E33" s="189"/>
      <c r="F33" s="204" t="n">
        <v>7</v>
      </c>
      <c r="G33" s="191" t="s">
        <v>197</v>
      </c>
      <c r="H33" s="191"/>
      <c r="I33" s="191"/>
      <c r="J33" s="191"/>
      <c r="K33" s="203"/>
      <c r="L33" s="189"/>
      <c r="M33" s="196"/>
      <c r="N33" s="193"/>
      <c r="O33" s="169"/>
      <c r="P33" s="168"/>
      <c r="Q33" s="170"/>
    </row>
    <row r="34" spans="2:16" ht="12.75" customHeight="1">
      <c r="B34" s="196"/>
      <c r="C34" s="196"/>
      <c r="D34" s="196"/>
      <c r="E34" s="189"/>
      <c r="F34" s="202"/>
      <c r="G34" s="201"/>
      <c r="H34" s="201"/>
      <c r="I34" s="201"/>
      <c r="J34" s="200"/>
      <c r="K34" s="199"/>
      <c r="L34" s="189"/>
      <c r="M34" s="196"/>
      <c r="N34" s="193"/>
      <c r="O34" s="169"/>
      <c r="P34" s="168"/>
    </row>
    <row r="35" spans="2:16" ht="12.75" customHeight="1">
      <c r="B35" s="196"/>
      <c r="C35" s="196"/>
      <c r="D35" s="196"/>
      <c r="E35" s="197" t="s">
        <v>188</v>
      </c>
      <c r="F35" s="195"/>
      <c r="J35" s="198"/>
      <c r="K35" s="197" t="s">
        <v>188</v>
      </c>
      <c r="L35" s="189"/>
      <c r="M35" s="196"/>
      <c r="N35" s="193"/>
      <c r="O35" s="169"/>
      <c r="P35" s="168"/>
    </row>
    <row r="36" spans="6:18" ht="12.75" customHeight="1">
      <c r="F36" s="195"/>
      <c r="J36" s="164"/>
      <c r="K36" s="189" t="s">
        <v>198</v>
      </c>
      <c r="L36" s="188"/>
      <c r="M36" s="187"/>
      <c r="N36" s="187"/>
      <c r="O36" s="194"/>
      <c r="P36" s="194"/>
      <c r="R36" s="193"/>
    </row>
    <row r="37" spans="6:18">
      <c r="F37" s="192" t="n">
        <v>8</v>
      </c>
      <c r="G37" s="191" t="s">
        <v>199</v>
      </c>
      <c r="H37" s="191"/>
      <c r="I37" s="191"/>
      <c r="J37" s="190"/>
      <c r="K37" s="189"/>
      <c r="L37" s="188"/>
      <c r="M37" s="187"/>
      <c r="N37" s="187"/>
      <c r="O37" s="180"/>
      <c r="P37" s="180"/>
      <c r="R37" s="167"/>
    </row>
    <row r="38" spans="12:18">
      <c r="L38" s="183"/>
      <c r="M38" s="186"/>
      <c r="N38" s="181"/>
      <c r="O38" s="180"/>
      <c r="P38" s="180"/>
      <c r="R38" s="177"/>
    </row>
    <row r="39" spans="6:18">
      <c r="F39" s="185"/>
      <c r="G39" s="185"/>
      <c r="H39" s="170"/>
      <c r="I39" s="171"/>
      <c r="J39" s="184"/>
      <c r="K39" s="170"/>
      <c r="L39" s="183"/>
      <c r="M39" s="182"/>
      <c r="N39" s="181"/>
      <c r="O39" s="180"/>
      <c r="P39" s="180"/>
      <c r="Q39" s="179"/>
      <c r="R39" s="177"/>
    </row>
    <row r="40" spans="6:18">
      <c r="F40" s="164"/>
      <c r="H40" s="170"/>
      <c r="J40" s="169"/>
      <c r="K40" s="170"/>
      <c r="L40" s="183"/>
      <c r="M40" s="182"/>
      <c r="N40" s="181"/>
      <c r="O40" s="180"/>
      <c r="P40" s="180"/>
      <c r="Q40" s="179"/>
      <c r="R40" s="177"/>
    </row>
    <row r="41" spans="10:18">
      <c r="J41" s="169"/>
      <c r="K41" s="168"/>
      <c r="L41" s="183"/>
      <c r="M41" s="182"/>
      <c r="N41" s="181"/>
      <c r="O41" s="180"/>
      <c r="P41" s="180"/>
      <c r="Q41" s="179"/>
      <c r="R41" s="177"/>
    </row>
    <row r="42" spans="10:20">
      <c r="J42" s="169"/>
      <c r="K42" s="168"/>
      <c r="Q42" s="179"/>
      <c r="R42" s="177"/>
      <c r="S42" s="178"/>
      <c r="T42" s="178"/>
    </row>
    <row r="43" spans="10:22">
      <c r="J43" s="169"/>
      <c r="K43" s="168"/>
      <c r="Q43" s="179"/>
      <c r="R43" s="177"/>
      <c r="S43" s="178"/>
      <c r="T43" s="178"/>
      <c r="U43" s="177"/>
      <c r="V43" s="169"/>
    </row>
    <row r="44" spans="10:22">
      <c r="J44" s="169"/>
      <c r="K44" s="168"/>
      <c r="Q44" s="179"/>
      <c r="R44" s="177"/>
      <c r="S44" s="178"/>
      <c r="T44" s="178"/>
      <c r="U44" s="177"/>
      <c r="V44" s="169"/>
    </row>
    <row r="45" spans="10:20">
      <c r="J45" s="169"/>
      <c r="K45" s="168"/>
      <c r="M45" s="176"/>
      <c r="S45" s="164"/>
      <c r="T45" s="165"/>
    </row>
    <row r="46" spans="9:20">
      <c r="I46" s="168"/>
      <c r="J46" s="169"/>
      <c r="K46" s="168"/>
      <c r="M46" s="176"/>
      <c r="S46" s="164"/>
      <c r="T46" s="165"/>
    </row>
    <row r="47" spans="9:11">
      <c r="I47" s="168"/>
      <c r="J47" s="169"/>
      <c r="K47" s="168"/>
    </row>
    <row r="48" spans="9:12">
      <c r="I48" s="175"/>
      <c r="J48" s="174"/>
      <c r="K48" s="173"/>
      <c r="L48" s="172"/>
    </row>
    <row r="49" spans="9:12">
      <c r="I49" s="170"/>
      <c r="J49" s="171"/>
      <c r="K49" s="170"/>
      <c r="L49" s="168"/>
    </row>
    <row r="50" spans="9:12">
      <c r="I50" s="172"/>
      <c r="J50" s="168"/>
      <c r="K50" s="169"/>
      <c r="L50" s="168"/>
    </row>
    <row r="51" spans="9:12">
      <c r="I51" s="170"/>
      <c r="J51" s="171"/>
      <c r="K51" s="170"/>
      <c r="L51" s="168"/>
    </row>
    <row r="52" spans="9:12">
      <c r="I52" s="169"/>
      <c r="J52" s="168"/>
      <c r="K52" s="169"/>
      <c r="L52" s="168"/>
    </row>
    <row r="53" spans="9:12">
      <c r="I53" s="169"/>
      <c r="J53" s="168"/>
      <c r="K53" s="169"/>
      <c r="L53" s="168"/>
    </row>
    <row r="54" spans="9:12">
      <c r="I54" s="170"/>
      <c r="J54" s="171"/>
      <c r="K54" s="170"/>
      <c r="L54" s="168"/>
    </row>
    <row r="55" spans="9:12">
      <c r="I55" s="169"/>
      <c r="J55" s="168"/>
      <c r="K55" s="167"/>
      <c r="L55" s="167"/>
    </row>
    <row r="56" spans="9:12">
      <c r="I56" s="169"/>
      <c r="J56" s="168"/>
      <c r="K56" s="167"/>
      <c r="L56" s="167"/>
    </row>
  </sheetData>
  <mergeCells count="12">
    <mergeCell ref="D2:G3"/>
    <mergeCell ref="G7:J7"/>
    <mergeCell ref="G11:J11"/>
    <mergeCell ref="G17:J17"/>
    <mergeCell ref="G21:J21"/>
    <mergeCell ref="G23:J23"/>
    <mergeCell ref="G27:J27"/>
    <mergeCell ref="G33:J33"/>
    <mergeCell ref="G37:J37"/>
    <mergeCell ref="K48:L48"/>
    <mergeCell ref="K55:L55"/>
    <mergeCell ref="K56:L56"/>
  </mergeCells>
  <printOptions>
    <extLst>
      <ext uri="smNativeData">
        <pm:pageFlags xmlns:pm="smNativeData" id="1737317587" printRowHead="0" printColHead="0" printHeadLine="0" printFootLine="0" autoHeightHeader="0" autoHeightFooter="0" fitToPageBoth="0"/>
      </ext>
    </extLst>
  </printOptions>
  <pageMargins left="0.750000" right="0.750000" top="1.000000" bottom="1.000000" header="0.000000" footer="0.000000"/>
  <pageSetup paperSize="9" scale="82" fitToWidth="0" fitToHeight="1" orientation="landscape"/>
  <headerFooter>
    <extLst>
      <ext uri="smNativeData">
        <pm:header xmlns:pm="smNativeData" id="1737317587" l="56" r="56" t="56" b="56" borderId="0" fillId="0" vertical="0"/>
        <pm:footer xmlns:pm="smNativeData" id="1737317587" l="56" r="56" t="56" b="56" borderId="0" fillId="0" vertical="2"/>
        <pm:paperBin xmlns:pm="smNativeData" id="1737317587" Id="0" type="0" value="0"/>
        <pm:paperBin xmlns:pm="smNativeData" id="1737317587" Id="1" type="0" value="0"/>
      </ext>
    </extLst>
  </headerFooter>
  <rowBreaks count="1" manualBreakCount="1">
    <brk id="41" man="1"/>
  </rowBreaks>
  <drawing r:id="rId1"/>
  <legacyDrawing r:id="rId3"/>
  <extLst>
    <ext uri="smNativeData">
      <pm:sheetPrefs xmlns:pm="smNativeData" day="1737317587" outlineProtect="1" showHorizontalRuler="1" showVerticalRuler="1" showAltShade="0">
        <pm:shade id="0" type="0" fgLvl="100" fgClr="000000" bgLvl="100" bgClr="FFFFFF"/>
        <pm:shade id="1" type="0" fgLvl="100" fgClr="000000" bgLvl="100" bgClr="FFFFFF"/>
      </pm:sheetPrefs>
    </ext>
  </extLst>
</worksheet>
</file>

<file path=xl/worksheets/sheet5.xml><?xml version="1.0" encoding="utf-8"?>
<worksheet xmlns="http://schemas.openxmlformats.org/spreadsheetml/2006/main" xmlns:r="http://schemas.openxmlformats.org/officeDocument/2006/relationships" xmlns:mc="http://schemas.openxmlformats.org/markup-compatibility/2006">
  <dimension ref="B1:V56"/>
  <sheetViews>
    <sheetView view="normal" topLeftCell="B1" workbookViewId="0">
      <selection activeCell="J38" sqref="J38"/>
    </sheetView>
  </sheetViews>
  <sheetFormatPr defaultRowHeight="13.45"/>
  <cols>
    <col min="1" max="1" width="7.558559" customWidth="1" style="98"/>
    <col min="2" max="2" width="12.774775" customWidth="1" style="98"/>
    <col min="3" max="3" width="13.774775" customWidth="1" style="98"/>
    <col min="4" max="4" width="13.441441" customWidth="1" style="98"/>
    <col min="5" max="5" width="16.216216" customWidth="1" style="98"/>
    <col min="6" max="6" width="4.441441" customWidth="1" style="99"/>
    <col min="7" max="7" width="4.774775" customWidth="1" style="98"/>
    <col min="8" max="8" width="9.774775" customWidth="1" style="98"/>
    <col min="9" max="9" width="8.441441" customWidth="1" style="98"/>
    <col min="10" max="10" width="7.000000" customWidth="1" style="144"/>
    <col min="11" max="11" width="16.000000" customWidth="1" style="98"/>
    <col min="12" max="12" width="13.774775" customWidth="1" style="98"/>
    <col min="13" max="13" width="16.216216" customWidth="1" style="98"/>
    <col min="14" max="14" width="14.441441" customWidth="1" style="98"/>
    <col min="15" max="18" width="9.216216" customWidth="1" style="98"/>
    <col min="19" max="19" width="9.216216" customWidth="1" style="99"/>
    <col min="20" max="256" width="9.216216" customWidth="1" style="98"/>
  </cols>
  <sheetData>
    <row r="1" spans="6:14" ht="12.75" customHeight="1">
      <c r="F1" s="83"/>
      <c r="G1" s="84"/>
      <c r="H1" s="83"/>
      <c r="I1" s="85"/>
      <c r="J1" s="83"/>
      <c r="K1" s="86"/>
      <c r="L1" s="86"/>
      <c r="M1" s="87" t="s">
        <v>168</v>
      </c>
      <c r="N1" s="85"/>
    </row>
    <row r="2" spans="2:14" ht="12.75" customHeight="1">
      <c r="B2" s="162" t="s">
        <v>200</v>
      </c>
      <c r="C2" s="162"/>
      <c r="D2" s="162"/>
      <c r="E2" s="162"/>
      <c r="F2" s="88"/>
      <c r="G2" s="89"/>
      <c r="H2" s="90"/>
      <c r="I2" s="91"/>
      <c r="J2" s="92"/>
      <c r="K2" s="93"/>
      <c r="L2" s="86"/>
      <c r="M2" s="92"/>
      <c r="N2" s="92"/>
    </row>
    <row r="3" spans="2:20" ht="12.75" customHeight="1">
      <c r="B3" s="162"/>
      <c r="C3" s="162"/>
      <c r="D3" s="162"/>
      <c r="E3" s="162"/>
      <c r="F3" s="94" t="s">
        <v>170</v>
      </c>
      <c r="G3" s="94"/>
      <c r="H3" s="94"/>
      <c r="I3" s="94"/>
      <c r="J3" s="94"/>
      <c r="K3" s="95"/>
      <c r="L3" s="94" t="s">
        <v>171</v>
      </c>
      <c r="M3" s="95"/>
      <c r="N3" s="96" t="s">
        <v>172</v>
      </c>
      <c r="O3" s="97"/>
      <c r="S3" s="98"/>
      <c r="T3" s="99"/>
    </row>
    <row r="4" spans="2:20" ht="12.75" customHeight="1">
      <c r="B4" s="100"/>
      <c r="C4" s="100"/>
      <c r="D4" s="100"/>
      <c r="E4" s="100"/>
      <c r="F4" s="101" t="s">
        <v>0</v>
      </c>
      <c r="G4" s="101"/>
      <c r="H4" s="101"/>
      <c r="I4" s="101"/>
      <c r="J4" s="102"/>
      <c r="K4" s="102"/>
      <c r="L4" s="103" t="s">
        <v>124</v>
      </c>
      <c r="M4" s="104"/>
      <c r="N4" s="105" t="s">
        <v>173</v>
      </c>
      <c r="S4" s="98"/>
      <c r="T4" s="99"/>
    </row>
    <row r="5" spans="2:14" ht="12.75" customHeight="1">
      <c r="B5" s="98" t="s">
        <v>174</v>
      </c>
      <c r="C5" s="98" t="s">
        <v>175</v>
      </c>
      <c r="D5" s="106" t="s">
        <v>176</v>
      </c>
      <c r="E5" s="106" t="s">
        <v>201</v>
      </c>
      <c r="F5" s="106"/>
      <c r="G5" s="106"/>
      <c r="H5" s="107" t="s">
        <v>85</v>
      </c>
      <c r="I5" s="107" t="s">
        <v>86</v>
      </c>
      <c r="J5" s="107"/>
      <c r="K5" s="106" t="s">
        <v>201</v>
      </c>
      <c r="L5" s="106" t="s">
        <v>176</v>
      </c>
      <c r="M5" s="106" t="s">
        <v>175</v>
      </c>
      <c r="N5" s="107" t="s">
        <v>174</v>
      </c>
    </row>
    <row r="6" spans="6:10" ht="12.75" customHeight="1">
      <c r="F6" s="108"/>
      <c r="J6" s="98"/>
    </row>
    <row r="7" spans="2:10" ht="12.75" customHeight="1">
      <c r="B7" s="109"/>
      <c r="C7" s="109"/>
      <c r="D7" s="109"/>
      <c r="E7" s="109"/>
      <c r="F7" s="110" t="n">
        <v>1</v>
      </c>
      <c r="G7" s="111"/>
      <c r="H7" s="111" t="s">
        <v>179</v>
      </c>
      <c r="I7" s="111" t="s">
        <v>202</v>
      </c>
      <c r="J7" s="309" t="s">
        <v>91</v>
      </c>
    </row>
    <row r="8" spans="2:14" ht="12.75" customHeight="1">
      <c r="B8" s="109"/>
      <c r="C8" s="109"/>
      <c r="D8" s="109"/>
      <c r="E8" s="112"/>
      <c r="F8" s="113"/>
      <c r="J8" s="114"/>
      <c r="K8" s="112" t="s">
        <v>179</v>
      </c>
      <c r="L8" s="109"/>
      <c r="M8" s="109"/>
      <c r="N8" s="109"/>
    </row>
    <row r="9" spans="2:14" ht="12.75" customHeight="1">
      <c r="B9" s="109"/>
      <c r="C9" s="109"/>
      <c r="D9" s="115"/>
      <c r="E9" s="109"/>
      <c r="F9" s="116" t="n">
        <v>2</v>
      </c>
      <c r="G9" s="111"/>
      <c r="H9" s="111" t="s">
        <v>203</v>
      </c>
      <c r="I9" s="111"/>
      <c r="J9" s="117"/>
      <c r="K9" s="109"/>
      <c r="L9" s="118"/>
      <c r="M9" s="109"/>
      <c r="N9" s="109"/>
    </row>
    <row r="10" spans="2:14" ht="12.75" customHeight="1">
      <c r="B10" s="109"/>
      <c r="C10" s="109"/>
      <c r="D10" s="112" t="s">
        <v>204</v>
      </c>
      <c r="E10" s="109"/>
      <c r="F10" s="108"/>
      <c r="J10" s="98"/>
      <c r="K10" s="109"/>
      <c r="L10" s="112" t="s">
        <v>179</v>
      </c>
      <c r="M10" s="109"/>
      <c r="N10" s="109"/>
    </row>
    <row r="11" spans="2:14" ht="12.75" customHeight="1">
      <c r="B11" s="109"/>
      <c r="C11" s="115"/>
      <c r="D11" s="119"/>
      <c r="E11" s="109"/>
      <c r="F11" s="110" t="n">
        <v>3</v>
      </c>
      <c r="G11" s="111"/>
      <c r="H11" s="111" t="s">
        <v>205</v>
      </c>
      <c r="I11" s="111" t="s">
        <v>206</v>
      </c>
      <c r="J11" s="309" t="s">
        <v>207</v>
      </c>
      <c r="K11" s="109"/>
      <c r="L11" s="120" t="s">
        <v>192</v>
      </c>
      <c r="M11" s="109"/>
      <c r="N11" s="109"/>
    </row>
    <row r="12" spans="2:14" ht="12.75" customHeight="1">
      <c r="B12" s="109"/>
      <c r="C12" s="115"/>
      <c r="D12" s="115"/>
      <c r="E12" s="112" t="s">
        <v>204</v>
      </c>
      <c r="F12" s="113"/>
      <c r="J12" s="114"/>
      <c r="K12" s="121" t="s">
        <v>205</v>
      </c>
      <c r="L12" s="122"/>
      <c r="M12" s="109"/>
      <c r="N12" s="109"/>
    </row>
    <row r="13" spans="2:14" ht="12.75" customHeight="1">
      <c r="B13" s="109"/>
      <c r="C13" s="115"/>
      <c r="D13" s="109"/>
      <c r="E13" s="109"/>
      <c r="F13" s="116" t="n">
        <v>4</v>
      </c>
      <c r="G13" s="111"/>
      <c r="H13" s="111" t="s">
        <v>204</v>
      </c>
      <c r="I13" s="111" t="s">
        <v>208</v>
      </c>
      <c r="J13" s="310" t="s">
        <v>91</v>
      </c>
      <c r="K13" s="109" t="s">
        <v>209</v>
      </c>
      <c r="L13" s="115"/>
      <c r="M13" s="109"/>
      <c r="N13" s="109"/>
    </row>
    <row r="14" spans="2:14" ht="12.75" customHeight="1">
      <c r="B14" s="109"/>
      <c r="C14" s="112" t="s">
        <v>184</v>
      </c>
      <c r="D14" s="109"/>
      <c r="E14" s="109"/>
      <c r="F14" s="108"/>
      <c r="J14" s="98"/>
      <c r="K14" s="109"/>
      <c r="L14" s="115"/>
      <c r="M14" s="112" t="s">
        <v>179</v>
      </c>
      <c r="N14" s="109"/>
    </row>
    <row r="15" spans="2:14" ht="12.75" customHeight="1">
      <c r="B15" s="115"/>
      <c r="C15" s="115" t="s">
        <v>210</v>
      </c>
      <c r="D15" s="109"/>
      <c r="E15" s="109"/>
      <c r="F15" s="110" t="n">
        <v>5</v>
      </c>
      <c r="G15" s="111"/>
      <c r="H15" s="111" t="s">
        <v>211</v>
      </c>
      <c r="I15" s="111" t="s">
        <v>212</v>
      </c>
      <c r="J15" s="309" t="s">
        <v>207</v>
      </c>
      <c r="K15" s="109"/>
      <c r="L15" s="115"/>
      <c r="M15" s="123" t="s">
        <v>196</v>
      </c>
      <c r="N15" s="109"/>
    </row>
    <row r="16" spans="2:14" ht="12.75" customHeight="1">
      <c r="B16" s="115"/>
      <c r="C16" s="115"/>
      <c r="D16" s="109"/>
      <c r="E16" s="112" t="s">
        <v>184</v>
      </c>
      <c r="F16" s="113"/>
      <c r="J16" s="114"/>
      <c r="K16" s="112" t="s">
        <v>211</v>
      </c>
      <c r="L16" s="115"/>
      <c r="M16" s="115"/>
      <c r="N16" s="109"/>
    </row>
    <row r="17" spans="2:14" ht="12.75" customHeight="1">
      <c r="B17" s="115"/>
      <c r="C17" s="115"/>
      <c r="D17" s="115"/>
      <c r="E17" s="109"/>
      <c r="F17" s="116" t="n">
        <v>6</v>
      </c>
      <c r="G17" s="111"/>
      <c r="H17" s="111" t="s">
        <v>184</v>
      </c>
      <c r="I17" s="111" t="s">
        <v>213</v>
      </c>
      <c r="J17" s="310" t="s">
        <v>91</v>
      </c>
      <c r="K17" s="109" t="s">
        <v>196</v>
      </c>
      <c r="L17" s="122"/>
      <c r="M17" s="115"/>
      <c r="N17" s="109"/>
    </row>
    <row r="18" spans="2:14" ht="12.75" customHeight="1">
      <c r="B18" s="115"/>
      <c r="C18" s="115"/>
      <c r="D18" s="112" t="s">
        <v>184</v>
      </c>
      <c r="E18" s="109"/>
      <c r="F18" s="108"/>
      <c r="J18" s="98"/>
      <c r="K18" s="109"/>
      <c r="L18" s="112" t="s">
        <v>214</v>
      </c>
      <c r="M18" s="115"/>
      <c r="N18" s="109"/>
    </row>
    <row r="19" spans="2:14" ht="12.75" customHeight="1">
      <c r="B19" s="115"/>
      <c r="C19" s="109"/>
      <c r="D19" s="119" t="s">
        <v>190</v>
      </c>
      <c r="E19" s="109"/>
      <c r="F19" s="110" t="n">
        <v>7</v>
      </c>
      <c r="G19" s="111"/>
      <c r="H19" s="111" t="s">
        <v>215</v>
      </c>
      <c r="I19" s="111" t="s">
        <v>103</v>
      </c>
      <c r="J19" s="309" t="s">
        <v>91</v>
      </c>
      <c r="K19" s="109"/>
      <c r="L19" s="118" t="s">
        <v>216</v>
      </c>
      <c r="M19" s="115"/>
      <c r="N19" s="109"/>
    </row>
    <row r="20" spans="2:14" ht="12.75" customHeight="1">
      <c r="B20" s="115"/>
      <c r="C20" s="109"/>
      <c r="D20" s="109"/>
      <c r="E20" s="112" t="s">
        <v>217</v>
      </c>
      <c r="F20" s="113"/>
      <c r="J20" s="114"/>
      <c r="K20" s="121" t="s">
        <v>214</v>
      </c>
      <c r="L20" s="118"/>
      <c r="M20" s="115"/>
      <c r="N20" s="109"/>
    </row>
    <row r="21" spans="2:14" ht="12.75" customHeight="1">
      <c r="B21" s="115"/>
      <c r="C21" s="109"/>
      <c r="D21" s="109"/>
      <c r="E21" s="109"/>
      <c r="F21" s="116" t="n">
        <v>8</v>
      </c>
      <c r="G21" s="111"/>
      <c r="H21" s="111" t="s">
        <v>218</v>
      </c>
      <c r="I21" s="111" t="s">
        <v>219</v>
      </c>
      <c r="J21" s="310" t="s">
        <v>207</v>
      </c>
      <c r="K21" s="109" t="s">
        <v>190</v>
      </c>
      <c r="L21" s="109"/>
      <c r="M21" s="115"/>
      <c r="N21" s="109"/>
    </row>
    <row r="22" spans="2:14" ht="12.75" customHeight="1">
      <c r="B22" s="124" t="s">
        <v>184</v>
      </c>
      <c r="C22" s="109"/>
      <c r="D22" s="109"/>
      <c r="E22" s="109"/>
      <c r="F22" s="108"/>
      <c r="J22" s="98"/>
      <c r="K22" s="109"/>
      <c r="L22" s="109"/>
      <c r="M22" s="115"/>
      <c r="N22" s="124" t="s">
        <v>220</v>
      </c>
    </row>
    <row r="23" spans="2:14" ht="12.75" customHeight="1">
      <c r="B23" s="125" t="s">
        <v>210</v>
      </c>
      <c r="C23" s="109"/>
      <c r="D23" s="109"/>
      <c r="E23" s="109"/>
      <c r="F23" s="110" t="n">
        <v>9</v>
      </c>
      <c r="G23" s="111"/>
      <c r="H23" s="111" t="s">
        <v>220</v>
      </c>
      <c r="I23" s="111" t="s">
        <v>221</v>
      </c>
      <c r="J23" s="309" t="s">
        <v>91</v>
      </c>
      <c r="K23" s="109"/>
      <c r="L23" s="109"/>
      <c r="M23" s="115"/>
      <c r="N23" s="124" t="s">
        <v>192</v>
      </c>
    </row>
    <row r="24" spans="2:14" ht="12.75" customHeight="1">
      <c r="B24" s="115"/>
      <c r="C24" s="109"/>
      <c r="D24" s="109"/>
      <c r="E24" s="112"/>
      <c r="F24" s="113"/>
      <c r="J24" s="114"/>
      <c r="K24" s="121" t="s">
        <v>220</v>
      </c>
      <c r="L24" s="109"/>
      <c r="M24" s="115"/>
      <c r="N24" s="109"/>
    </row>
    <row r="25" spans="2:14" ht="12.75" customHeight="1">
      <c r="B25" s="115"/>
      <c r="C25" s="109"/>
      <c r="D25" s="115"/>
      <c r="E25" s="109"/>
      <c r="F25" s="116" t="n">
        <v>10</v>
      </c>
      <c r="G25" s="111"/>
      <c r="H25" s="111" t="s">
        <v>203</v>
      </c>
      <c r="I25" s="111"/>
      <c r="J25" s="117"/>
      <c r="K25" s="109"/>
      <c r="L25" s="118"/>
      <c r="M25" s="115"/>
      <c r="N25" s="109"/>
    </row>
    <row r="26" spans="2:14" ht="12.75" customHeight="1">
      <c r="B26" s="115"/>
      <c r="C26" s="109"/>
      <c r="D26" s="112" t="s">
        <v>222</v>
      </c>
      <c r="E26" s="109"/>
      <c r="F26" s="108"/>
      <c r="J26" s="98"/>
      <c r="K26" s="109"/>
      <c r="L26" s="112" t="s">
        <v>220</v>
      </c>
      <c r="M26" s="115"/>
      <c r="N26" s="109"/>
    </row>
    <row r="27" spans="2:14" ht="12.75" customHeight="1">
      <c r="B27" s="115"/>
      <c r="C27" s="115"/>
      <c r="D27" s="123"/>
      <c r="E27" s="109"/>
      <c r="F27" s="110" t="n">
        <v>11</v>
      </c>
      <c r="G27" s="111"/>
      <c r="H27" s="111" t="s">
        <v>223</v>
      </c>
      <c r="I27" s="111" t="s">
        <v>224</v>
      </c>
      <c r="J27" s="309" t="s">
        <v>225</v>
      </c>
      <c r="K27" s="109"/>
      <c r="L27" s="120" t="s">
        <v>190</v>
      </c>
      <c r="M27" s="115"/>
      <c r="N27" s="109"/>
    </row>
    <row r="28" spans="2:14" ht="12.75" customHeight="1">
      <c r="B28" s="115"/>
      <c r="C28" s="115"/>
      <c r="D28" s="115"/>
      <c r="E28" s="121" t="s">
        <v>222</v>
      </c>
      <c r="F28" s="113"/>
      <c r="J28" s="114"/>
      <c r="K28" s="112" t="s">
        <v>223</v>
      </c>
      <c r="L28" s="122"/>
      <c r="M28" s="115"/>
      <c r="N28" s="109"/>
    </row>
    <row r="29" spans="2:14" ht="12.75" customHeight="1">
      <c r="B29" s="115"/>
      <c r="C29" s="115"/>
      <c r="D29" s="109"/>
      <c r="E29" s="109"/>
      <c r="F29" s="116" t="n">
        <v>12</v>
      </c>
      <c r="G29" s="111"/>
      <c r="H29" s="111" t="s">
        <v>222</v>
      </c>
      <c r="I29" s="111" t="s">
        <v>226</v>
      </c>
      <c r="J29" s="310" t="s">
        <v>207</v>
      </c>
      <c r="K29" s="109" t="s">
        <v>227</v>
      </c>
      <c r="L29" s="115"/>
      <c r="M29" s="115"/>
      <c r="N29" s="109"/>
    </row>
    <row r="30" spans="2:14" ht="12.75" customHeight="1">
      <c r="B30" s="115"/>
      <c r="C30" s="112" t="s">
        <v>228</v>
      </c>
      <c r="D30" s="109"/>
      <c r="E30" s="109"/>
      <c r="F30" s="108"/>
      <c r="J30" s="98"/>
      <c r="K30" s="109"/>
      <c r="L30" s="115"/>
      <c r="M30" s="112" t="s">
        <v>220</v>
      </c>
      <c r="N30" s="109"/>
    </row>
    <row r="31" spans="2:14" ht="12.75" customHeight="1">
      <c r="B31" s="109"/>
      <c r="C31" s="115" t="s">
        <v>229</v>
      </c>
      <c r="D31" s="109"/>
      <c r="E31" s="109"/>
      <c r="F31" s="110" t="n">
        <v>13</v>
      </c>
      <c r="G31" s="111"/>
      <c r="H31" s="111" t="s">
        <v>193</v>
      </c>
      <c r="I31" s="111" t="s">
        <v>230</v>
      </c>
      <c r="J31" s="309" t="s">
        <v>91</v>
      </c>
      <c r="K31" s="109"/>
      <c r="L31" s="115"/>
      <c r="M31" s="109" t="s">
        <v>192</v>
      </c>
      <c r="N31" s="109"/>
    </row>
    <row r="32" spans="2:14" ht="12.75" customHeight="1">
      <c r="B32" s="109"/>
      <c r="C32" s="115"/>
      <c r="D32" s="109"/>
      <c r="E32" s="112" t="s">
        <v>228</v>
      </c>
      <c r="F32" s="113"/>
      <c r="J32" s="114"/>
      <c r="K32" s="121" t="s">
        <v>193</v>
      </c>
      <c r="L32" s="115"/>
      <c r="M32" s="109"/>
      <c r="N32" s="109"/>
    </row>
    <row r="33" spans="2:17" ht="12.75" customHeight="1">
      <c r="B33" s="109"/>
      <c r="C33" s="115"/>
      <c r="D33" s="115"/>
      <c r="E33" s="109"/>
      <c r="F33" s="116" t="n">
        <v>14</v>
      </c>
      <c r="G33" s="111"/>
      <c r="H33" s="111" t="s">
        <v>228</v>
      </c>
      <c r="I33" s="111" t="s">
        <v>231</v>
      </c>
      <c r="J33" s="310" t="s">
        <v>207</v>
      </c>
      <c r="K33" s="109" t="s">
        <v>227</v>
      </c>
      <c r="L33" s="122"/>
      <c r="M33" s="109"/>
      <c r="N33" s="126"/>
      <c r="O33" s="127"/>
      <c r="P33" s="128"/>
      <c r="Q33" s="129"/>
    </row>
    <row r="34" spans="2:16" ht="12.75" customHeight="1">
      <c r="B34" s="109"/>
      <c r="C34" s="115"/>
      <c r="D34" s="112" t="s">
        <v>228</v>
      </c>
      <c r="E34" s="109"/>
      <c r="F34" s="108"/>
      <c r="J34" s="98"/>
      <c r="K34" s="109"/>
      <c r="L34" s="112" t="s">
        <v>188</v>
      </c>
      <c r="M34" s="109"/>
      <c r="N34" s="126"/>
      <c r="O34" s="127"/>
      <c r="P34" s="128"/>
    </row>
    <row r="35" spans="2:16" ht="12.75" customHeight="1">
      <c r="B35" s="109"/>
      <c r="C35" s="109"/>
      <c r="D35" s="123" t="s">
        <v>190</v>
      </c>
      <c r="E35" s="109"/>
      <c r="F35" s="110" t="n">
        <v>15</v>
      </c>
      <c r="G35" s="111"/>
      <c r="H35" s="111" t="s">
        <v>188</v>
      </c>
      <c r="I35" s="111" t="s">
        <v>109</v>
      </c>
      <c r="J35" s="309" t="s">
        <v>91</v>
      </c>
      <c r="K35" s="109"/>
      <c r="L35" s="118" t="s">
        <v>196</v>
      </c>
      <c r="M35" s="109"/>
      <c r="N35" s="126"/>
      <c r="O35" s="127"/>
      <c r="P35" s="128"/>
    </row>
    <row r="36" spans="2:18" ht="12.75" customHeight="1">
      <c r="B36" s="109"/>
      <c r="C36" s="109"/>
      <c r="D36" s="109"/>
      <c r="E36" s="112" t="s">
        <v>232</v>
      </c>
      <c r="F36" s="113"/>
      <c r="J36" s="114"/>
      <c r="K36" s="121" t="s">
        <v>188</v>
      </c>
      <c r="L36" s="118"/>
      <c r="M36" s="130"/>
      <c r="N36" s="131"/>
      <c r="O36" s="132"/>
      <c r="P36" s="132"/>
      <c r="R36" s="126"/>
    </row>
    <row r="37" spans="5:18">
      <c r="E37" s="109" t="s">
        <v>233</v>
      </c>
      <c r="F37" s="116" t="n">
        <v>16</v>
      </c>
      <c r="G37" s="111"/>
      <c r="H37" s="111" t="s">
        <v>234</v>
      </c>
      <c r="I37" s="111" t="s">
        <v>235</v>
      </c>
      <c r="J37" s="310" t="s">
        <v>207</v>
      </c>
      <c r="K37" s="109" t="s">
        <v>190</v>
      </c>
      <c r="L37" s="109"/>
      <c r="M37" s="130"/>
      <c r="N37" s="131"/>
      <c r="O37" s="133"/>
      <c r="P37" s="133"/>
      <c r="R37" s="107"/>
    </row>
    <row r="38" spans="13:18">
      <c r="M38" s="134"/>
      <c r="N38" s="135"/>
      <c r="O38" s="133"/>
      <c r="P38" s="133"/>
      <c r="R38" s="106"/>
    </row>
    <row r="39" spans="6:18">
      <c r="F39" s="136"/>
      <c r="G39" s="136"/>
      <c r="H39" s="129"/>
      <c r="I39" s="137"/>
      <c r="J39" s="138"/>
      <c r="K39" s="129"/>
      <c r="M39" s="134"/>
      <c r="N39" s="135"/>
      <c r="O39" s="133"/>
      <c r="P39" s="133"/>
      <c r="Q39" s="139"/>
      <c r="R39" s="106"/>
    </row>
    <row r="40" spans="6:18">
      <c r="F40" s="98"/>
      <c r="H40" s="129"/>
      <c r="J40" s="127"/>
      <c r="K40" s="129"/>
      <c r="M40" s="134"/>
      <c r="N40" s="135"/>
      <c r="O40" s="133"/>
      <c r="P40" s="133"/>
      <c r="Q40" s="139"/>
      <c r="R40" s="106"/>
    </row>
    <row r="41" spans="10:18">
      <c r="J41" s="127"/>
      <c r="K41" s="128"/>
      <c r="M41" s="134"/>
      <c r="N41" s="135"/>
      <c r="O41" s="133"/>
      <c r="P41" s="133"/>
      <c r="Q41" s="139"/>
      <c r="R41" s="106"/>
    </row>
    <row r="42" spans="10:20">
      <c r="J42" s="127"/>
      <c r="K42" s="128"/>
      <c r="Q42" s="139"/>
      <c r="R42" s="106"/>
      <c r="S42" s="140"/>
      <c r="T42" s="140"/>
    </row>
    <row r="43" spans="10:22">
      <c r="J43" s="127"/>
      <c r="K43" s="128"/>
      <c r="Q43" s="139"/>
      <c r="R43" s="106"/>
      <c r="S43" s="140"/>
      <c r="T43" s="140"/>
      <c r="U43" s="106"/>
      <c r="V43" s="127"/>
    </row>
    <row r="44" spans="10:22">
      <c r="J44" s="127"/>
      <c r="K44" s="128"/>
      <c r="Q44" s="139"/>
      <c r="R44" s="106"/>
      <c r="S44" s="140"/>
      <c r="T44" s="140"/>
      <c r="U44" s="106"/>
      <c r="V44" s="127"/>
    </row>
    <row r="45" spans="10:20">
      <c r="J45" s="127"/>
      <c r="K45" s="128"/>
      <c r="M45" s="108"/>
      <c r="S45" s="98"/>
      <c r="T45" s="99"/>
    </row>
    <row r="46" spans="9:20">
      <c r="I46" s="128"/>
      <c r="J46" s="127"/>
      <c r="K46" s="128"/>
      <c r="M46" s="108"/>
      <c r="S46" s="98"/>
      <c r="T46" s="99"/>
    </row>
    <row r="47" spans="9:11">
      <c r="I47" s="128"/>
      <c r="J47" s="127"/>
      <c r="K47" s="128"/>
    </row>
    <row r="48" spans="9:12">
      <c r="I48" s="141"/>
      <c r="J48" s="142"/>
      <c r="K48" s="163"/>
      <c r="L48" s="143"/>
    </row>
    <row r="49" spans="9:12">
      <c r="I49" s="129"/>
      <c r="J49" s="137"/>
      <c r="K49" s="129"/>
      <c r="L49" s="128"/>
    </row>
    <row r="50" spans="9:12">
      <c r="I50" s="143"/>
      <c r="J50" s="128"/>
      <c r="K50" s="127"/>
      <c r="L50" s="128"/>
    </row>
    <row r="51" spans="9:12">
      <c r="I51" s="129"/>
      <c r="J51" s="137"/>
      <c r="K51" s="129"/>
      <c r="L51" s="128"/>
    </row>
    <row r="52" spans="9:12">
      <c r="I52" s="127"/>
      <c r="J52" s="128"/>
      <c r="K52" s="127"/>
      <c r="L52" s="128"/>
    </row>
    <row r="53" spans="9:12">
      <c r="I53" s="127"/>
      <c r="J53" s="128"/>
      <c r="K53" s="127"/>
      <c r="L53" s="128"/>
    </row>
    <row r="54" spans="9:12">
      <c r="I54" s="129"/>
      <c r="J54" s="137"/>
      <c r="K54" s="129"/>
      <c r="L54" s="128"/>
    </row>
    <row r="55" spans="9:12">
      <c r="I55" s="127"/>
      <c r="J55" s="128"/>
      <c r="K55" s="107"/>
      <c r="L55" s="107"/>
    </row>
    <row r="56" spans="9:12">
      <c r="I56" s="127"/>
      <c r="J56" s="128"/>
      <c r="K56" s="107"/>
      <c r="L56" s="107"/>
    </row>
  </sheetData>
  <mergeCells count="4">
    <mergeCell ref="B2:E3"/>
    <mergeCell ref="K48:L48"/>
    <mergeCell ref="K55:L55"/>
    <mergeCell ref="K56:L56"/>
  </mergeCells>
  <printOptions>
    <extLst>
      <ext uri="smNativeData">
        <pm:pageFlags xmlns:pm="smNativeData" id="1737317587" printRowHead="0" printColHead="0" printHeadLine="0" printFootLine="0" autoHeightHeader="0" autoHeightFooter="0" fitToPageBoth="0"/>
      </ext>
    </extLst>
  </printOptions>
  <pageMargins left="0.750000" right="0.750000" top="1.000000" bottom="1.000000" header="0.000000" footer="0.000000"/>
  <pageSetup paperSize="9" scale="66" fitToWidth="0" fitToHeight="1" orientation="landscape"/>
  <headerFooter>
    <extLst>
      <ext uri="smNativeData">
        <pm:header xmlns:pm="smNativeData" id="1737317587" l="56" r="56" t="56" b="56" borderId="0" fillId="0" vertical="0"/>
        <pm:footer xmlns:pm="smNativeData" id="1737317587" l="56" r="56" t="56" b="56" borderId="0" fillId="0" vertical="2"/>
        <pm:paperBin xmlns:pm="smNativeData" id="1737317587" Id="0" type="0" value="0"/>
        <pm:paperBin xmlns:pm="smNativeData" id="1737317587" Id="1" type="0" value="0"/>
      </ext>
    </extLst>
  </headerFooter>
  <drawing r:id="rId1"/>
  <legacyDrawing r:id="rId3"/>
  <extLst>
    <ext uri="smNativeData">
      <pm:sheetPrefs xmlns:pm="smNativeData" day="1737317587" outlineProtect="1" showHorizontalRuler="1" showVerticalRuler="1" showAltShade="0">
        <pm:shade id="0" type="0" fgLvl="100" fgClr="000000" bgLvl="100" bgClr="FFFFFF"/>
        <pm:shade id="1" type="0" fgLvl="100" fgClr="000000" bgLvl="100" bgClr="FFFFFF"/>
      </pm:sheetPrefs>
    </ext>
  </extLst>
</worksheet>
</file>

<file path=xl/worksheets/sheet6.xml><?xml version="1.0" encoding="utf-8"?>
<worksheet xmlns="http://schemas.openxmlformats.org/spreadsheetml/2006/main" xmlns:r="http://schemas.openxmlformats.org/officeDocument/2006/relationships" xmlns:mc="http://schemas.openxmlformats.org/markup-compatibility/2006">
  <dimension ref="A1:IU210"/>
  <sheetViews>
    <sheetView showGridLines="0" showZeros="0" view="normal" topLeftCell="A7" zoomScale="55" workbookViewId="0">
      <selection activeCell="C24" sqref="C24:D24"/>
    </sheetView>
  </sheetViews>
  <sheetFormatPr baseColWidth="14" defaultColWidth="15.441441" defaultRowHeight="20.40"/>
  <cols>
    <col min="1" max="1" width="10.558559" customWidth="1" style="55"/>
    <col min="2" max="2" width="5.558559" customWidth="1" style="55"/>
    <col min="3" max="3" width="19.000000" customWidth="1" style="55"/>
    <col min="4" max="4" width="36.000000" customWidth="1" style="55"/>
    <col min="5" max="5" width="32.000000" customWidth="1" style="55"/>
    <col min="6" max="6" width="19.441441" customWidth="1" style="55"/>
    <col min="7" max="9" width="18.666667" customWidth="1" style="55"/>
    <col min="10" max="10" width="25.108108" customWidth="1" style="55"/>
    <col min="11" max="11" width="18.666667" customWidth="1" style="55"/>
    <col min="12" max="12" width="19.000000" customWidth="1" style="55"/>
    <col min="13" max="13" width="4.216216" customWidth="1" style="56"/>
    <col min="14" max="14" width="14.666667" customWidth="1" style="1"/>
    <col min="15" max="15" width="11.216216" hidden="1" customWidth="1" style="57">
      <extLst>
        <ext uri="smNativeData">
          <pm:columnDef xmlns:pm="smNativeData" id="1737317587" min="15" max="15" hidden="1" collapsedDB="0" collapsedOL="0"/>
        </ext>
      </extLst>
    </col>
    <col min="16" max="16" width="25.000000" hidden="1" customWidth="1" style="57">
      <extLst>
        <ext uri="smNativeData">
          <pm:columnDef xmlns:pm="smNativeData" id="1737317587" min="16" max="16" hidden="1" collapsedDB="0" collapsedOL="0"/>
        </ext>
      </extLst>
    </col>
    <col min="17" max="17" width="19.000000" hidden="1" customWidth="1" style="57">
      <extLst>
        <ext uri="smNativeData">
          <pm:columnDef xmlns:pm="smNativeData" id="1737317587" min="17" max="17" hidden="1" collapsedDB="0" collapsedOL="0"/>
        </ext>
      </extLst>
    </col>
    <col min="18" max="24" width="14.666667" hidden="1" customWidth="1" style="57">
      <extLst>
        <ext uri="smNativeData">
          <pm:columnDef xmlns:pm="smNativeData" id="1737317587" min="18" max="24" hidden="1" collapsedDB="0" collapsedOL="0"/>
        </ext>
      </extLst>
    </col>
    <col min="25" max="25" width="24.666667" hidden="1" customWidth="1" style="57">
      <extLst>
        <ext uri="smNativeData">
          <pm:columnDef xmlns:pm="smNativeData" id="1737317587" min="25" max="25" hidden="1" collapsedDB="0" collapsedOL="0"/>
        </ext>
      </extLst>
    </col>
    <col min="26" max="26" width="20.666667" hidden="1" customWidth="1" style="57">
      <extLst>
        <ext uri="smNativeData">
          <pm:columnDef xmlns:pm="smNativeData" id="1737317587" min="26" max="26" hidden="1" collapsedDB="0" collapsedOL="0"/>
        </ext>
      </extLst>
    </col>
    <col min="27" max="32" width="15.441441" hidden="1" style="57">
      <extLst>
        <ext uri="smNativeData">
          <pm:columnDef xmlns:pm="smNativeData" id="1737317587" min="27" max="32" hidden="1" collapsedDB="0" collapsedOL="0"/>
        </ext>
      </extLst>
    </col>
    <col min="33" max="204" width="15.441441" style="1"/>
    <col min="205" max="205" width="3.216216" customWidth="1" style="1"/>
    <col min="206" max="256" width="15.441441" style="1"/>
    <col min="257" max="257" width="10.558559" customWidth="1" style="1"/>
    <col min="258" max="258" width="5.558559" customWidth="1" style="1"/>
    <col min="259" max="259" width="19.000000" customWidth="1" style="1"/>
    <col min="260" max="260" width="46.882883" customWidth="1" style="1"/>
    <col min="261" max="261" width="32.000000" customWidth="1" style="1"/>
    <col min="262" max="262" width="19.441441" customWidth="1" style="1"/>
    <col min="263" max="267" width="18.666667" customWidth="1" style="1"/>
    <col min="268" max="268" width="19.000000" customWidth="1" style="1"/>
    <col min="269" max="269" width="4.216216" customWidth="1" style="1"/>
    <col min="270" max="270" width="14.666667" customWidth="1" style="1"/>
    <col min="271" max="288" width="15.441441" hidden="1" style="1">
      <extLst>
        <ext uri="smNativeData">
          <pm:columnDef xmlns:pm="smNativeData" id="1737317587" min="271" max="288" hidden="1" collapsedDB="0" collapsedOL="0"/>
        </ext>
      </extLst>
    </col>
    <col min="289" max="460" width="15.441441" style="1"/>
    <col min="461" max="461" width="3.216216" customWidth="1" style="1"/>
    <col min="462" max="512" width="15.441441" style="1"/>
    <col min="513" max="513" width="10.558559" customWidth="1" style="1"/>
    <col min="514" max="514" width="5.558559" customWidth="1" style="1"/>
    <col min="515" max="515" width="19.000000" customWidth="1" style="1"/>
    <col min="516" max="516" width="46.882883" customWidth="1" style="1"/>
    <col min="517" max="517" width="32.000000" customWidth="1" style="1"/>
    <col min="518" max="518" width="19.441441" customWidth="1" style="1"/>
    <col min="519" max="523" width="18.666667" customWidth="1" style="1"/>
    <col min="524" max="524" width="19.000000" customWidth="1" style="1"/>
    <col min="525" max="525" width="4.216216" customWidth="1" style="1"/>
    <col min="526" max="526" width="14.666667" customWidth="1" style="1"/>
    <col min="527" max="544" width="15.441441" hidden="1" style="1">
      <extLst>
        <ext uri="smNativeData">
          <pm:columnDef xmlns:pm="smNativeData" id="1737317587" min="527" max="544" hidden="1" collapsedDB="0" collapsedOL="0"/>
        </ext>
      </extLst>
    </col>
    <col min="545" max="716" width="15.441441" style="1"/>
    <col min="717" max="717" width="3.216216" customWidth="1" style="1"/>
    <col min="718" max="768" width="15.441441" style="1"/>
    <col min="769" max="769" width="10.558559" customWidth="1" style="1"/>
    <col min="770" max="770" width="5.558559" customWidth="1" style="1"/>
    <col min="771" max="771" width="19.000000" customWidth="1" style="1"/>
    <col min="772" max="772" width="46.882883" customWidth="1" style="1"/>
    <col min="773" max="773" width="32.000000" customWidth="1" style="1"/>
    <col min="774" max="774" width="19.441441" customWidth="1" style="1"/>
    <col min="775" max="779" width="18.666667" customWidth="1" style="1"/>
    <col min="780" max="780" width="19.000000" customWidth="1" style="1"/>
    <col min="781" max="781" width="4.216216" customWidth="1" style="1"/>
    <col min="782" max="782" width="14.666667" customWidth="1" style="1"/>
    <col min="783" max="800" width="15.441441" hidden="1" style="1">
      <extLst>
        <ext uri="smNativeData">
          <pm:columnDef xmlns:pm="smNativeData" id="1737317587" min="783" max="800" hidden="1" collapsedDB="0" collapsedOL="0"/>
        </ext>
      </extLst>
    </col>
    <col min="801" max="972" width="15.441441" style="1"/>
    <col min="973" max="973" width="3.216216" customWidth="1" style="1"/>
    <col min="974" max="1024" width="15.441441" style="1"/>
    <col min="1025" max="1025" width="10.558559" customWidth="1" style="1"/>
    <col min="1026" max="1026" width="5.558559" customWidth="1" style="1"/>
    <col min="1027" max="1027" width="19.000000" customWidth="1" style="1"/>
    <col min="1028" max="1028" width="46.882883" customWidth="1" style="1"/>
    <col min="1029" max="1029" width="32.000000" customWidth="1" style="1"/>
    <col min="1030" max="1030" width="19.441441" customWidth="1" style="1"/>
    <col min="1031" max="1035" width="18.666667" customWidth="1" style="1"/>
    <col min="1036" max="1036" width="19.000000" customWidth="1" style="1"/>
    <col min="1037" max="1037" width="4.216216" customWidth="1" style="1"/>
    <col min="1038" max="1038" width="14.666667" customWidth="1" style="1"/>
    <col min="1039" max="1056" width="15.441441" hidden="1" style="1">
      <extLst>
        <ext uri="smNativeData">
          <pm:columnDef xmlns:pm="smNativeData" id="1737317587" min="1039" max="1056" hidden="1" collapsedDB="0" collapsedOL="0"/>
        </ext>
      </extLst>
    </col>
    <col min="1057" max="1228" width="15.441441" style="1"/>
    <col min="1229" max="1229" width="3.216216" customWidth="1" style="1"/>
    <col min="1230" max="1280" width="15.441441" style="1"/>
    <col min="1281" max="1281" width="10.558559" customWidth="1" style="1"/>
    <col min="1282" max="1282" width="5.558559" customWidth="1" style="1"/>
    <col min="1283" max="1283" width="19.000000" customWidth="1" style="1"/>
    <col min="1284" max="1284" width="46.882883" customWidth="1" style="1"/>
    <col min="1285" max="1285" width="32.000000" customWidth="1" style="1"/>
    <col min="1286" max="1286" width="19.441441" customWidth="1" style="1"/>
    <col min="1287" max="1291" width="18.666667" customWidth="1" style="1"/>
    <col min="1292" max="1292" width="19.000000" customWidth="1" style="1"/>
    <col min="1293" max="1293" width="4.216216" customWidth="1" style="1"/>
    <col min="1294" max="1294" width="14.666667" customWidth="1" style="1"/>
    <col min="1295" max="1312" width="15.441441" hidden="1" style="1">
      <extLst>
        <ext uri="smNativeData">
          <pm:columnDef xmlns:pm="smNativeData" id="1737317587" min="1295" max="1312" hidden="1" collapsedDB="0" collapsedOL="0"/>
        </ext>
      </extLst>
    </col>
    <col min="1313" max="1484" width="15.441441" style="1"/>
    <col min="1485" max="1485" width="3.216216" customWidth="1" style="1"/>
    <col min="1486" max="1536" width="15.441441" style="1"/>
    <col min="1537" max="1537" width="10.558559" customWidth="1" style="1"/>
    <col min="1538" max="1538" width="5.558559" customWidth="1" style="1"/>
    <col min="1539" max="1539" width="19.000000" customWidth="1" style="1"/>
    <col min="1540" max="1540" width="46.882883" customWidth="1" style="1"/>
    <col min="1541" max="1541" width="32.000000" customWidth="1" style="1"/>
    <col min="1542" max="1542" width="19.441441" customWidth="1" style="1"/>
    <col min="1543" max="1547" width="18.666667" customWidth="1" style="1"/>
    <col min="1548" max="1548" width="19.000000" customWidth="1" style="1"/>
    <col min="1549" max="1549" width="4.216216" customWidth="1" style="1"/>
    <col min="1550" max="1550" width="14.666667" customWidth="1" style="1"/>
    <col min="1551" max="1568" width="15.441441" hidden="1" style="1">
      <extLst>
        <ext uri="smNativeData">
          <pm:columnDef xmlns:pm="smNativeData" id="1737317587" min="1551" max="1568" hidden="1" collapsedDB="0" collapsedOL="0"/>
        </ext>
      </extLst>
    </col>
    <col min="1569" max="1740" width="15.441441" style="1"/>
    <col min="1741" max="1741" width="3.216216" customWidth="1" style="1"/>
    <col min="1742" max="1792" width="15.441441" style="1"/>
    <col min="1793" max="1793" width="10.558559" customWidth="1" style="1"/>
    <col min="1794" max="1794" width="5.558559" customWidth="1" style="1"/>
    <col min="1795" max="1795" width="19.000000" customWidth="1" style="1"/>
    <col min="1796" max="1796" width="46.882883" customWidth="1" style="1"/>
    <col min="1797" max="1797" width="32.000000" customWidth="1" style="1"/>
    <col min="1798" max="1798" width="19.441441" customWidth="1" style="1"/>
    <col min="1799" max="1803" width="18.666667" customWidth="1" style="1"/>
    <col min="1804" max="1804" width="19.000000" customWidth="1" style="1"/>
    <col min="1805" max="1805" width="4.216216" customWidth="1" style="1"/>
    <col min="1806" max="1806" width="14.666667" customWidth="1" style="1"/>
    <col min="1807" max="1824" width="15.441441" hidden="1" style="1">
      <extLst>
        <ext uri="smNativeData">
          <pm:columnDef xmlns:pm="smNativeData" id="1737317587" min="1807" max="1824" hidden="1" collapsedDB="0" collapsedOL="0"/>
        </ext>
      </extLst>
    </col>
    <col min="1825" max="1996" width="15.441441" style="1"/>
    <col min="1997" max="1997" width="3.216216" customWidth="1" style="1"/>
    <col min="1998" max="2048" width="15.441441" style="1"/>
    <col min="2049" max="2049" width="10.558559" customWidth="1" style="1"/>
    <col min="2050" max="2050" width="5.558559" customWidth="1" style="1"/>
    <col min="2051" max="2051" width="19.000000" customWidth="1" style="1"/>
    <col min="2052" max="2052" width="46.882883" customWidth="1" style="1"/>
    <col min="2053" max="2053" width="32.000000" customWidth="1" style="1"/>
    <col min="2054" max="2054" width="19.441441" customWidth="1" style="1"/>
    <col min="2055" max="2059" width="18.666667" customWidth="1" style="1"/>
    <col min="2060" max="2060" width="19.000000" customWidth="1" style="1"/>
    <col min="2061" max="2061" width="4.216216" customWidth="1" style="1"/>
    <col min="2062" max="2062" width="14.666667" customWidth="1" style="1"/>
    <col min="2063" max="2080" width="15.441441" hidden="1" style="1">
      <extLst>
        <ext uri="smNativeData">
          <pm:columnDef xmlns:pm="smNativeData" id="1737317587" min="2063" max="2080" hidden="1" collapsedDB="0" collapsedOL="0"/>
        </ext>
      </extLst>
    </col>
    <col min="2081" max="2252" width="15.441441" style="1"/>
    <col min="2253" max="2253" width="3.216216" customWidth="1" style="1"/>
    <col min="2254" max="2304" width="15.441441" style="1"/>
    <col min="2305" max="2305" width="10.558559" customWidth="1" style="1"/>
    <col min="2306" max="2306" width="5.558559" customWidth="1" style="1"/>
    <col min="2307" max="2307" width="19.000000" customWidth="1" style="1"/>
    <col min="2308" max="2308" width="46.882883" customWidth="1" style="1"/>
    <col min="2309" max="2309" width="32.000000" customWidth="1" style="1"/>
    <col min="2310" max="2310" width="19.441441" customWidth="1" style="1"/>
    <col min="2311" max="2315" width="18.666667" customWidth="1" style="1"/>
    <col min="2316" max="2316" width="19.000000" customWidth="1" style="1"/>
    <col min="2317" max="2317" width="4.216216" customWidth="1" style="1"/>
    <col min="2318" max="2318" width="14.666667" customWidth="1" style="1"/>
    <col min="2319" max="2336" width="15.441441" hidden="1" style="1">
      <extLst>
        <ext uri="smNativeData">
          <pm:columnDef xmlns:pm="smNativeData" id="1737317587" min="2319" max="2336" hidden="1" collapsedDB="0" collapsedOL="0"/>
        </ext>
      </extLst>
    </col>
    <col min="2337" max="2508" width="15.441441" style="1"/>
    <col min="2509" max="2509" width="3.216216" customWidth="1" style="1"/>
    <col min="2510" max="2560" width="15.441441" style="1"/>
    <col min="2561" max="2561" width="10.558559" customWidth="1" style="1"/>
    <col min="2562" max="2562" width="5.558559" customWidth="1" style="1"/>
    <col min="2563" max="2563" width="19.000000" customWidth="1" style="1"/>
    <col min="2564" max="2564" width="46.882883" customWidth="1" style="1"/>
    <col min="2565" max="2565" width="32.000000" customWidth="1" style="1"/>
    <col min="2566" max="2566" width="19.441441" customWidth="1" style="1"/>
    <col min="2567" max="2571" width="18.666667" customWidth="1" style="1"/>
    <col min="2572" max="2572" width="19.000000" customWidth="1" style="1"/>
    <col min="2573" max="2573" width="4.216216" customWidth="1" style="1"/>
    <col min="2574" max="2574" width="14.666667" customWidth="1" style="1"/>
    <col min="2575" max="2592" width="15.441441" hidden="1" style="1">
      <extLst>
        <ext uri="smNativeData">
          <pm:columnDef xmlns:pm="smNativeData" id="1737317587" min="2575" max="2592" hidden="1" collapsedDB="0" collapsedOL="0"/>
        </ext>
      </extLst>
    </col>
    <col min="2593" max="2764" width="15.441441" style="1"/>
    <col min="2765" max="2765" width="3.216216" customWidth="1" style="1"/>
    <col min="2766" max="2816" width="15.441441" style="1"/>
    <col min="2817" max="2817" width="10.558559" customWidth="1" style="1"/>
    <col min="2818" max="2818" width="5.558559" customWidth="1" style="1"/>
    <col min="2819" max="2819" width="19.000000" customWidth="1" style="1"/>
    <col min="2820" max="2820" width="46.882883" customWidth="1" style="1"/>
    <col min="2821" max="2821" width="32.000000" customWidth="1" style="1"/>
    <col min="2822" max="2822" width="19.441441" customWidth="1" style="1"/>
    <col min="2823" max="2827" width="18.666667" customWidth="1" style="1"/>
    <col min="2828" max="2828" width="19.000000" customWidth="1" style="1"/>
    <col min="2829" max="2829" width="4.216216" customWidth="1" style="1"/>
    <col min="2830" max="2830" width="14.666667" customWidth="1" style="1"/>
    <col min="2831" max="2848" width="15.441441" hidden="1" style="1">
      <extLst>
        <ext uri="smNativeData">
          <pm:columnDef xmlns:pm="smNativeData" id="1737317587" min="2831" max="2848" hidden="1" collapsedDB="0" collapsedOL="0"/>
        </ext>
      </extLst>
    </col>
    <col min="2849" max="3020" width="15.441441" style="1"/>
    <col min="3021" max="3021" width="3.216216" customWidth="1" style="1"/>
    <col min="3022" max="3072" width="15.441441" style="1"/>
    <col min="3073" max="3073" width="10.558559" customWidth="1" style="1"/>
    <col min="3074" max="3074" width="5.558559" customWidth="1" style="1"/>
    <col min="3075" max="3075" width="19.000000" customWidth="1" style="1"/>
    <col min="3076" max="3076" width="46.882883" customWidth="1" style="1"/>
    <col min="3077" max="3077" width="32.000000" customWidth="1" style="1"/>
    <col min="3078" max="3078" width="19.441441" customWidth="1" style="1"/>
    <col min="3079" max="3083" width="18.666667" customWidth="1" style="1"/>
    <col min="3084" max="3084" width="19.000000" customWidth="1" style="1"/>
    <col min="3085" max="3085" width="4.216216" customWidth="1" style="1"/>
    <col min="3086" max="3086" width="14.666667" customWidth="1" style="1"/>
    <col min="3087" max="3104" width="15.441441" hidden="1" style="1">
      <extLst>
        <ext uri="smNativeData">
          <pm:columnDef xmlns:pm="smNativeData" id="1737317587" min="3087" max="3104" hidden="1" collapsedDB="0" collapsedOL="0"/>
        </ext>
      </extLst>
    </col>
    <col min="3105" max="3276" width="15.441441" style="1"/>
    <col min="3277" max="3277" width="3.216216" customWidth="1" style="1"/>
    <col min="3278" max="3328" width="15.441441" style="1"/>
    <col min="3329" max="3329" width="10.558559" customWidth="1" style="1"/>
    <col min="3330" max="3330" width="5.558559" customWidth="1" style="1"/>
    <col min="3331" max="3331" width="19.000000" customWidth="1" style="1"/>
    <col min="3332" max="3332" width="46.882883" customWidth="1" style="1"/>
    <col min="3333" max="3333" width="32.000000" customWidth="1" style="1"/>
    <col min="3334" max="3334" width="19.441441" customWidth="1" style="1"/>
    <col min="3335" max="3339" width="18.666667" customWidth="1" style="1"/>
    <col min="3340" max="3340" width="19.000000" customWidth="1" style="1"/>
    <col min="3341" max="3341" width="4.216216" customWidth="1" style="1"/>
    <col min="3342" max="3342" width="14.666667" customWidth="1" style="1"/>
    <col min="3343" max="3360" width="15.441441" hidden="1" style="1">
      <extLst>
        <ext uri="smNativeData">
          <pm:columnDef xmlns:pm="smNativeData" id="1737317587" min="3343" max="3360" hidden="1" collapsedDB="0" collapsedOL="0"/>
        </ext>
      </extLst>
    </col>
    <col min="3361" max="3532" width="15.441441" style="1"/>
    <col min="3533" max="3533" width="3.216216" customWidth="1" style="1"/>
    <col min="3534" max="3584" width="15.441441" style="1"/>
    <col min="3585" max="3585" width="10.558559" customWidth="1" style="1"/>
    <col min="3586" max="3586" width="5.558559" customWidth="1" style="1"/>
    <col min="3587" max="3587" width="19.000000" customWidth="1" style="1"/>
    <col min="3588" max="3588" width="46.882883" customWidth="1" style="1"/>
    <col min="3589" max="3589" width="32.000000" customWidth="1" style="1"/>
    <col min="3590" max="3590" width="19.441441" customWidth="1" style="1"/>
    <col min="3591" max="3595" width="18.666667" customWidth="1" style="1"/>
    <col min="3596" max="3596" width="19.000000" customWidth="1" style="1"/>
    <col min="3597" max="3597" width="4.216216" customWidth="1" style="1"/>
    <col min="3598" max="3598" width="14.666667" customWidth="1" style="1"/>
    <col min="3599" max="3616" width="15.441441" hidden="1" style="1">
      <extLst>
        <ext uri="smNativeData">
          <pm:columnDef xmlns:pm="smNativeData" id="1737317587" min="3599" max="3616" hidden="1" collapsedDB="0" collapsedOL="0"/>
        </ext>
      </extLst>
    </col>
    <col min="3617" max="3788" width="15.441441" style="1"/>
    <col min="3789" max="3789" width="3.216216" customWidth="1" style="1"/>
    <col min="3790" max="3840" width="15.441441" style="1"/>
    <col min="3841" max="3841" width="10.558559" customWidth="1" style="1"/>
    <col min="3842" max="3842" width="5.558559" customWidth="1" style="1"/>
    <col min="3843" max="3843" width="19.000000" customWidth="1" style="1"/>
    <col min="3844" max="3844" width="46.882883" customWidth="1" style="1"/>
    <col min="3845" max="3845" width="32.000000" customWidth="1" style="1"/>
    <col min="3846" max="3846" width="19.441441" customWidth="1" style="1"/>
    <col min="3847" max="3851" width="18.666667" customWidth="1" style="1"/>
    <col min="3852" max="3852" width="19.000000" customWidth="1" style="1"/>
    <col min="3853" max="3853" width="4.216216" customWidth="1" style="1"/>
    <col min="3854" max="3854" width="14.666667" customWidth="1" style="1"/>
    <col min="3855" max="3872" width="15.441441" hidden="1" style="1">
      <extLst>
        <ext uri="smNativeData">
          <pm:columnDef xmlns:pm="smNativeData" id="1737317587" min="3855" max="3872" hidden="1" collapsedDB="0" collapsedOL="0"/>
        </ext>
      </extLst>
    </col>
    <col min="3873" max="4044" width="15.441441" style="1"/>
    <col min="4045" max="4045" width="3.216216" customWidth="1" style="1"/>
    <col min="4046" max="4096" width="15.441441" style="1"/>
    <col min="4097" max="4097" width="10.558559" customWidth="1" style="1"/>
    <col min="4098" max="4098" width="5.558559" customWidth="1" style="1"/>
    <col min="4099" max="4099" width="19.000000" customWidth="1" style="1"/>
    <col min="4100" max="4100" width="46.882883" customWidth="1" style="1"/>
    <col min="4101" max="4101" width="32.000000" customWidth="1" style="1"/>
    <col min="4102" max="4102" width="19.441441" customWidth="1" style="1"/>
    <col min="4103" max="4107" width="18.666667" customWidth="1" style="1"/>
    <col min="4108" max="4108" width="19.000000" customWidth="1" style="1"/>
    <col min="4109" max="4109" width="4.216216" customWidth="1" style="1"/>
    <col min="4110" max="4110" width="14.666667" customWidth="1" style="1"/>
    <col min="4111" max="4128" width="15.441441" hidden="1" style="1">
      <extLst>
        <ext uri="smNativeData">
          <pm:columnDef xmlns:pm="smNativeData" id="1737317587" min="4111" max="4128" hidden="1" collapsedDB="0" collapsedOL="0"/>
        </ext>
      </extLst>
    </col>
    <col min="4129" max="4300" width="15.441441" style="1"/>
    <col min="4301" max="4301" width="3.216216" customWidth="1" style="1"/>
    <col min="4302" max="4352" width="15.441441" style="1"/>
    <col min="4353" max="4353" width="10.558559" customWidth="1" style="1"/>
    <col min="4354" max="4354" width="5.558559" customWidth="1" style="1"/>
    <col min="4355" max="4355" width="19.000000" customWidth="1" style="1"/>
    <col min="4356" max="4356" width="46.882883" customWidth="1" style="1"/>
    <col min="4357" max="4357" width="32.000000" customWidth="1" style="1"/>
    <col min="4358" max="4358" width="19.441441" customWidth="1" style="1"/>
    <col min="4359" max="4363" width="18.666667" customWidth="1" style="1"/>
    <col min="4364" max="4364" width="19.000000" customWidth="1" style="1"/>
    <col min="4365" max="4365" width="4.216216" customWidth="1" style="1"/>
    <col min="4366" max="4366" width="14.666667" customWidth="1" style="1"/>
    <col min="4367" max="4384" width="15.441441" hidden="1" style="1">
      <extLst>
        <ext uri="smNativeData">
          <pm:columnDef xmlns:pm="smNativeData" id="1737317587" min="4367" max="4384" hidden="1" collapsedDB="0" collapsedOL="0"/>
        </ext>
      </extLst>
    </col>
    <col min="4385" max="4556" width="15.441441" style="1"/>
    <col min="4557" max="4557" width="3.216216" customWidth="1" style="1"/>
    <col min="4558" max="4608" width="15.441441" style="1"/>
    <col min="4609" max="4609" width="10.558559" customWidth="1" style="1"/>
    <col min="4610" max="4610" width="5.558559" customWidth="1" style="1"/>
    <col min="4611" max="4611" width="19.000000" customWidth="1" style="1"/>
    <col min="4612" max="4612" width="46.882883" customWidth="1" style="1"/>
    <col min="4613" max="4613" width="32.000000" customWidth="1" style="1"/>
    <col min="4614" max="4614" width="19.441441" customWidth="1" style="1"/>
    <col min="4615" max="4619" width="18.666667" customWidth="1" style="1"/>
    <col min="4620" max="4620" width="19.000000" customWidth="1" style="1"/>
    <col min="4621" max="4621" width="4.216216" customWidth="1" style="1"/>
    <col min="4622" max="4622" width="14.666667" customWidth="1" style="1"/>
    <col min="4623" max="4640" width="15.441441" hidden="1" style="1">
      <extLst>
        <ext uri="smNativeData">
          <pm:columnDef xmlns:pm="smNativeData" id="1737317587" min="4623" max="4640" hidden="1" collapsedDB="0" collapsedOL="0"/>
        </ext>
      </extLst>
    </col>
    <col min="4641" max="4812" width="15.441441" style="1"/>
    <col min="4813" max="4813" width="3.216216" customWidth="1" style="1"/>
    <col min="4814" max="4864" width="15.441441" style="1"/>
    <col min="4865" max="4865" width="10.558559" customWidth="1" style="1"/>
    <col min="4866" max="4866" width="5.558559" customWidth="1" style="1"/>
    <col min="4867" max="4867" width="19.000000" customWidth="1" style="1"/>
    <col min="4868" max="4868" width="46.882883" customWidth="1" style="1"/>
    <col min="4869" max="4869" width="32.000000" customWidth="1" style="1"/>
    <col min="4870" max="4870" width="19.441441" customWidth="1" style="1"/>
    <col min="4871" max="4875" width="18.666667" customWidth="1" style="1"/>
    <col min="4876" max="4876" width="19.000000" customWidth="1" style="1"/>
    <col min="4877" max="4877" width="4.216216" customWidth="1" style="1"/>
    <col min="4878" max="4878" width="14.666667" customWidth="1" style="1"/>
    <col min="4879" max="4896" width="15.441441" hidden="1" style="1">
      <extLst>
        <ext uri="smNativeData">
          <pm:columnDef xmlns:pm="smNativeData" id="1737317587" min="4879" max="4896" hidden="1" collapsedDB="0" collapsedOL="0"/>
        </ext>
      </extLst>
    </col>
    <col min="4897" max="5068" width="15.441441" style="1"/>
    <col min="5069" max="5069" width="3.216216" customWidth="1" style="1"/>
    <col min="5070" max="5120" width="15.441441" style="1"/>
    <col min="5121" max="5121" width="10.558559" customWidth="1" style="1"/>
    <col min="5122" max="5122" width="5.558559" customWidth="1" style="1"/>
    <col min="5123" max="5123" width="19.000000" customWidth="1" style="1"/>
    <col min="5124" max="5124" width="46.882883" customWidth="1" style="1"/>
    <col min="5125" max="5125" width="32.000000" customWidth="1" style="1"/>
    <col min="5126" max="5126" width="19.441441" customWidth="1" style="1"/>
    <col min="5127" max="5131" width="18.666667" customWidth="1" style="1"/>
    <col min="5132" max="5132" width="19.000000" customWidth="1" style="1"/>
    <col min="5133" max="5133" width="4.216216" customWidth="1" style="1"/>
    <col min="5134" max="5134" width="14.666667" customWidth="1" style="1"/>
    <col min="5135" max="5152" width="15.441441" hidden="1" style="1">
      <extLst>
        <ext uri="smNativeData">
          <pm:columnDef xmlns:pm="smNativeData" id="1737317587" min="5135" max="5152" hidden="1" collapsedDB="0" collapsedOL="0"/>
        </ext>
      </extLst>
    </col>
    <col min="5153" max="5324" width="15.441441" style="1"/>
    <col min="5325" max="5325" width="3.216216" customWidth="1" style="1"/>
    <col min="5326" max="5376" width="15.441441" style="1"/>
    <col min="5377" max="5377" width="10.558559" customWidth="1" style="1"/>
    <col min="5378" max="5378" width="5.558559" customWidth="1" style="1"/>
    <col min="5379" max="5379" width="19.000000" customWidth="1" style="1"/>
    <col min="5380" max="5380" width="46.882883" customWidth="1" style="1"/>
    <col min="5381" max="5381" width="32.000000" customWidth="1" style="1"/>
    <col min="5382" max="5382" width="19.441441" customWidth="1" style="1"/>
    <col min="5383" max="5387" width="18.666667" customWidth="1" style="1"/>
    <col min="5388" max="5388" width="19.000000" customWidth="1" style="1"/>
    <col min="5389" max="5389" width="4.216216" customWidth="1" style="1"/>
    <col min="5390" max="5390" width="14.666667" customWidth="1" style="1"/>
    <col min="5391" max="5408" width="15.441441" hidden="1" style="1">
      <extLst>
        <ext uri="smNativeData">
          <pm:columnDef xmlns:pm="smNativeData" id="1737317587" min="5391" max="5408" hidden="1" collapsedDB="0" collapsedOL="0"/>
        </ext>
      </extLst>
    </col>
    <col min="5409" max="5580" width="15.441441" style="1"/>
    <col min="5581" max="5581" width="3.216216" customWidth="1" style="1"/>
    <col min="5582" max="5632" width="15.441441" style="1"/>
    <col min="5633" max="5633" width="10.558559" customWidth="1" style="1"/>
    <col min="5634" max="5634" width="5.558559" customWidth="1" style="1"/>
    <col min="5635" max="5635" width="19.000000" customWidth="1" style="1"/>
    <col min="5636" max="5636" width="46.882883" customWidth="1" style="1"/>
    <col min="5637" max="5637" width="32.000000" customWidth="1" style="1"/>
    <col min="5638" max="5638" width="19.441441" customWidth="1" style="1"/>
    <col min="5639" max="5643" width="18.666667" customWidth="1" style="1"/>
    <col min="5644" max="5644" width="19.000000" customWidth="1" style="1"/>
    <col min="5645" max="5645" width="4.216216" customWidth="1" style="1"/>
    <col min="5646" max="5646" width="14.666667" customWidth="1" style="1"/>
    <col min="5647" max="5664" width="15.441441" hidden="1" style="1">
      <extLst>
        <ext uri="smNativeData">
          <pm:columnDef xmlns:pm="smNativeData" id="1737317587" min="5647" max="5664" hidden="1" collapsedDB="0" collapsedOL="0"/>
        </ext>
      </extLst>
    </col>
    <col min="5665" max="5836" width="15.441441" style="1"/>
    <col min="5837" max="5837" width="3.216216" customWidth="1" style="1"/>
    <col min="5838" max="5888" width="15.441441" style="1"/>
    <col min="5889" max="5889" width="10.558559" customWidth="1" style="1"/>
    <col min="5890" max="5890" width="5.558559" customWidth="1" style="1"/>
    <col min="5891" max="5891" width="19.000000" customWidth="1" style="1"/>
    <col min="5892" max="5892" width="46.882883" customWidth="1" style="1"/>
    <col min="5893" max="5893" width="32.000000" customWidth="1" style="1"/>
    <col min="5894" max="5894" width="19.441441" customWidth="1" style="1"/>
    <col min="5895" max="5899" width="18.666667" customWidth="1" style="1"/>
    <col min="5900" max="5900" width="19.000000" customWidth="1" style="1"/>
    <col min="5901" max="5901" width="4.216216" customWidth="1" style="1"/>
    <col min="5902" max="5902" width="14.666667" customWidth="1" style="1"/>
    <col min="5903" max="5920" width="15.441441" hidden="1" style="1">
      <extLst>
        <ext uri="smNativeData">
          <pm:columnDef xmlns:pm="smNativeData" id="1737317587" min="5903" max="5920" hidden="1" collapsedDB="0" collapsedOL="0"/>
        </ext>
      </extLst>
    </col>
    <col min="5921" max="6092" width="15.441441" style="1"/>
    <col min="6093" max="6093" width="3.216216" customWidth="1" style="1"/>
    <col min="6094" max="6144" width="15.441441" style="1"/>
    <col min="6145" max="6145" width="10.558559" customWidth="1" style="1"/>
    <col min="6146" max="6146" width="5.558559" customWidth="1" style="1"/>
    <col min="6147" max="6147" width="19.000000" customWidth="1" style="1"/>
    <col min="6148" max="6148" width="46.882883" customWidth="1" style="1"/>
    <col min="6149" max="6149" width="32.000000" customWidth="1" style="1"/>
    <col min="6150" max="6150" width="19.441441" customWidth="1" style="1"/>
    <col min="6151" max="6155" width="18.666667" customWidth="1" style="1"/>
    <col min="6156" max="6156" width="19.000000" customWidth="1" style="1"/>
    <col min="6157" max="6157" width="4.216216" customWidth="1" style="1"/>
    <col min="6158" max="6158" width="14.666667" customWidth="1" style="1"/>
    <col min="6159" max="6176" width="15.441441" hidden="1" style="1">
      <extLst>
        <ext uri="smNativeData">
          <pm:columnDef xmlns:pm="smNativeData" id="1737317587" min="6159" max="6176" hidden="1" collapsedDB="0" collapsedOL="0"/>
        </ext>
      </extLst>
    </col>
    <col min="6177" max="6348" width="15.441441" style="1"/>
    <col min="6349" max="6349" width="3.216216" customWidth="1" style="1"/>
    <col min="6350" max="6400" width="15.441441" style="1"/>
    <col min="6401" max="6401" width="10.558559" customWidth="1" style="1"/>
    <col min="6402" max="6402" width="5.558559" customWidth="1" style="1"/>
    <col min="6403" max="6403" width="19.000000" customWidth="1" style="1"/>
    <col min="6404" max="6404" width="46.882883" customWidth="1" style="1"/>
    <col min="6405" max="6405" width="32.000000" customWidth="1" style="1"/>
    <col min="6406" max="6406" width="19.441441" customWidth="1" style="1"/>
    <col min="6407" max="6411" width="18.666667" customWidth="1" style="1"/>
    <col min="6412" max="6412" width="19.000000" customWidth="1" style="1"/>
    <col min="6413" max="6413" width="4.216216" customWidth="1" style="1"/>
    <col min="6414" max="6414" width="14.666667" customWidth="1" style="1"/>
    <col min="6415" max="6432" width="15.441441" hidden="1" style="1">
      <extLst>
        <ext uri="smNativeData">
          <pm:columnDef xmlns:pm="smNativeData" id="1737317587" min="6415" max="6432" hidden="1" collapsedDB="0" collapsedOL="0"/>
        </ext>
      </extLst>
    </col>
    <col min="6433" max="6604" width="15.441441" style="1"/>
    <col min="6605" max="6605" width="3.216216" customWidth="1" style="1"/>
    <col min="6606" max="6656" width="15.441441" style="1"/>
    <col min="6657" max="6657" width="10.558559" customWidth="1" style="1"/>
    <col min="6658" max="6658" width="5.558559" customWidth="1" style="1"/>
    <col min="6659" max="6659" width="19.000000" customWidth="1" style="1"/>
    <col min="6660" max="6660" width="46.882883" customWidth="1" style="1"/>
    <col min="6661" max="6661" width="32.000000" customWidth="1" style="1"/>
    <col min="6662" max="6662" width="19.441441" customWidth="1" style="1"/>
    <col min="6663" max="6667" width="18.666667" customWidth="1" style="1"/>
    <col min="6668" max="6668" width="19.000000" customWidth="1" style="1"/>
    <col min="6669" max="6669" width="4.216216" customWidth="1" style="1"/>
    <col min="6670" max="6670" width="14.666667" customWidth="1" style="1"/>
    <col min="6671" max="6688" width="15.441441" hidden="1" style="1">
      <extLst>
        <ext uri="smNativeData">
          <pm:columnDef xmlns:pm="smNativeData" id="1737317587" min="6671" max="6688" hidden="1" collapsedDB="0" collapsedOL="0"/>
        </ext>
      </extLst>
    </col>
    <col min="6689" max="6860" width="15.441441" style="1"/>
    <col min="6861" max="6861" width="3.216216" customWidth="1" style="1"/>
    <col min="6862" max="6912" width="15.441441" style="1"/>
    <col min="6913" max="6913" width="10.558559" customWidth="1" style="1"/>
    <col min="6914" max="6914" width="5.558559" customWidth="1" style="1"/>
    <col min="6915" max="6915" width="19.000000" customWidth="1" style="1"/>
    <col min="6916" max="6916" width="46.882883" customWidth="1" style="1"/>
    <col min="6917" max="6917" width="32.000000" customWidth="1" style="1"/>
    <col min="6918" max="6918" width="19.441441" customWidth="1" style="1"/>
    <col min="6919" max="6923" width="18.666667" customWidth="1" style="1"/>
    <col min="6924" max="6924" width="19.000000" customWidth="1" style="1"/>
    <col min="6925" max="6925" width="4.216216" customWidth="1" style="1"/>
    <col min="6926" max="6926" width="14.666667" customWidth="1" style="1"/>
    <col min="6927" max="6944" width="15.441441" hidden="1" style="1">
      <extLst>
        <ext uri="smNativeData">
          <pm:columnDef xmlns:pm="smNativeData" id="1737317587" min="6927" max="6944" hidden="1" collapsedDB="0" collapsedOL="0"/>
        </ext>
      </extLst>
    </col>
    <col min="6945" max="7116" width="15.441441" style="1"/>
    <col min="7117" max="7117" width="3.216216" customWidth="1" style="1"/>
    <col min="7118" max="7168" width="15.441441" style="1"/>
    <col min="7169" max="7169" width="10.558559" customWidth="1" style="1"/>
    <col min="7170" max="7170" width="5.558559" customWidth="1" style="1"/>
    <col min="7171" max="7171" width="19.000000" customWidth="1" style="1"/>
    <col min="7172" max="7172" width="46.882883" customWidth="1" style="1"/>
    <col min="7173" max="7173" width="32.000000" customWidth="1" style="1"/>
    <col min="7174" max="7174" width="19.441441" customWidth="1" style="1"/>
    <col min="7175" max="7179" width="18.666667" customWidth="1" style="1"/>
    <col min="7180" max="7180" width="19.000000" customWidth="1" style="1"/>
    <col min="7181" max="7181" width="4.216216" customWidth="1" style="1"/>
    <col min="7182" max="7182" width="14.666667" customWidth="1" style="1"/>
    <col min="7183" max="7200" width="15.441441" hidden="1" style="1">
      <extLst>
        <ext uri="smNativeData">
          <pm:columnDef xmlns:pm="smNativeData" id="1737317587" min="7183" max="7200" hidden="1" collapsedDB="0" collapsedOL="0"/>
        </ext>
      </extLst>
    </col>
    <col min="7201" max="7372" width="15.441441" style="1"/>
    <col min="7373" max="7373" width="3.216216" customWidth="1" style="1"/>
    <col min="7374" max="7424" width="15.441441" style="1"/>
    <col min="7425" max="7425" width="10.558559" customWidth="1" style="1"/>
    <col min="7426" max="7426" width="5.558559" customWidth="1" style="1"/>
    <col min="7427" max="7427" width="19.000000" customWidth="1" style="1"/>
    <col min="7428" max="7428" width="46.882883" customWidth="1" style="1"/>
    <col min="7429" max="7429" width="32.000000" customWidth="1" style="1"/>
    <col min="7430" max="7430" width="19.441441" customWidth="1" style="1"/>
    <col min="7431" max="7435" width="18.666667" customWidth="1" style="1"/>
    <col min="7436" max="7436" width="19.000000" customWidth="1" style="1"/>
    <col min="7437" max="7437" width="4.216216" customWidth="1" style="1"/>
    <col min="7438" max="7438" width="14.666667" customWidth="1" style="1"/>
    <col min="7439" max="7456" width="15.441441" hidden="1" style="1">
      <extLst>
        <ext uri="smNativeData">
          <pm:columnDef xmlns:pm="smNativeData" id="1737317587" min="7439" max="7456" hidden="1" collapsedDB="0" collapsedOL="0"/>
        </ext>
      </extLst>
    </col>
    <col min="7457" max="7628" width="15.441441" style="1"/>
    <col min="7629" max="7629" width="3.216216" customWidth="1" style="1"/>
    <col min="7630" max="7680" width="15.441441" style="1"/>
    <col min="7681" max="7681" width="10.558559" customWidth="1" style="1"/>
    <col min="7682" max="7682" width="5.558559" customWidth="1" style="1"/>
    <col min="7683" max="7683" width="19.000000" customWidth="1" style="1"/>
    <col min="7684" max="7684" width="46.882883" customWidth="1" style="1"/>
    <col min="7685" max="7685" width="32.000000" customWidth="1" style="1"/>
    <col min="7686" max="7686" width="19.441441" customWidth="1" style="1"/>
    <col min="7687" max="7691" width="18.666667" customWidth="1" style="1"/>
    <col min="7692" max="7692" width="19.000000" customWidth="1" style="1"/>
    <col min="7693" max="7693" width="4.216216" customWidth="1" style="1"/>
    <col min="7694" max="7694" width="14.666667" customWidth="1" style="1"/>
    <col min="7695" max="7712" width="15.441441" hidden="1" style="1">
      <extLst>
        <ext uri="smNativeData">
          <pm:columnDef xmlns:pm="smNativeData" id="1737317587" min="7695" max="7712" hidden="1" collapsedDB="0" collapsedOL="0"/>
        </ext>
      </extLst>
    </col>
    <col min="7713" max="7884" width="15.441441" style="1"/>
    <col min="7885" max="7885" width="3.216216" customWidth="1" style="1"/>
    <col min="7886" max="7936" width="15.441441" style="1"/>
    <col min="7937" max="7937" width="10.558559" customWidth="1" style="1"/>
    <col min="7938" max="7938" width="5.558559" customWidth="1" style="1"/>
    <col min="7939" max="7939" width="19.000000" customWidth="1" style="1"/>
    <col min="7940" max="7940" width="46.882883" customWidth="1" style="1"/>
    <col min="7941" max="7941" width="32.000000" customWidth="1" style="1"/>
    <col min="7942" max="7942" width="19.441441" customWidth="1" style="1"/>
    <col min="7943" max="7947" width="18.666667" customWidth="1" style="1"/>
    <col min="7948" max="7948" width="19.000000" customWidth="1" style="1"/>
    <col min="7949" max="7949" width="4.216216" customWidth="1" style="1"/>
    <col min="7950" max="7950" width="14.666667" customWidth="1" style="1"/>
    <col min="7951" max="7968" width="15.441441" hidden="1" style="1">
      <extLst>
        <ext uri="smNativeData">
          <pm:columnDef xmlns:pm="smNativeData" id="1737317587" min="7951" max="7968" hidden="1" collapsedDB="0" collapsedOL="0"/>
        </ext>
      </extLst>
    </col>
    <col min="7969" max="8140" width="15.441441" style="1"/>
    <col min="8141" max="8141" width="3.216216" customWidth="1" style="1"/>
    <col min="8142" max="8192" width="15.441441" style="1"/>
    <col min="8193" max="8193" width="10.558559" customWidth="1" style="1"/>
    <col min="8194" max="8194" width="5.558559" customWidth="1" style="1"/>
    <col min="8195" max="8195" width="19.000000" customWidth="1" style="1"/>
    <col min="8196" max="8196" width="46.882883" customWidth="1" style="1"/>
    <col min="8197" max="8197" width="32.000000" customWidth="1" style="1"/>
    <col min="8198" max="8198" width="19.441441" customWidth="1" style="1"/>
    <col min="8199" max="8203" width="18.666667" customWidth="1" style="1"/>
    <col min="8204" max="8204" width="19.000000" customWidth="1" style="1"/>
    <col min="8205" max="8205" width="4.216216" customWidth="1" style="1"/>
    <col min="8206" max="8206" width="14.666667" customWidth="1" style="1"/>
    <col min="8207" max="8224" width="15.441441" hidden="1" style="1">
      <extLst>
        <ext uri="smNativeData">
          <pm:columnDef xmlns:pm="smNativeData" id="1737317587" min="8207" max="8224" hidden="1" collapsedDB="0" collapsedOL="0"/>
        </ext>
      </extLst>
    </col>
    <col min="8225" max="8396" width="15.441441" style="1"/>
    <col min="8397" max="8397" width="3.216216" customWidth="1" style="1"/>
    <col min="8398" max="8448" width="15.441441" style="1"/>
    <col min="8449" max="8449" width="10.558559" customWidth="1" style="1"/>
    <col min="8450" max="8450" width="5.558559" customWidth="1" style="1"/>
    <col min="8451" max="8451" width="19.000000" customWidth="1" style="1"/>
    <col min="8452" max="8452" width="46.882883" customWidth="1" style="1"/>
    <col min="8453" max="8453" width="32.000000" customWidth="1" style="1"/>
    <col min="8454" max="8454" width="19.441441" customWidth="1" style="1"/>
    <col min="8455" max="8459" width="18.666667" customWidth="1" style="1"/>
    <col min="8460" max="8460" width="19.000000" customWidth="1" style="1"/>
    <col min="8461" max="8461" width="4.216216" customWidth="1" style="1"/>
    <col min="8462" max="8462" width="14.666667" customWidth="1" style="1"/>
    <col min="8463" max="8480" width="15.441441" hidden="1" style="1">
      <extLst>
        <ext uri="smNativeData">
          <pm:columnDef xmlns:pm="smNativeData" id="1737317587" min="8463" max="8480" hidden="1" collapsedDB="0" collapsedOL="0"/>
        </ext>
      </extLst>
    </col>
    <col min="8481" max="8652" width="15.441441" style="1"/>
    <col min="8653" max="8653" width="3.216216" customWidth="1" style="1"/>
    <col min="8654" max="8704" width="15.441441" style="1"/>
    <col min="8705" max="8705" width="10.558559" customWidth="1" style="1"/>
    <col min="8706" max="8706" width="5.558559" customWidth="1" style="1"/>
    <col min="8707" max="8707" width="19.000000" customWidth="1" style="1"/>
    <col min="8708" max="8708" width="46.882883" customWidth="1" style="1"/>
    <col min="8709" max="8709" width="32.000000" customWidth="1" style="1"/>
    <col min="8710" max="8710" width="19.441441" customWidth="1" style="1"/>
    <col min="8711" max="8715" width="18.666667" customWidth="1" style="1"/>
    <col min="8716" max="8716" width="19.000000" customWidth="1" style="1"/>
    <col min="8717" max="8717" width="4.216216" customWidth="1" style="1"/>
    <col min="8718" max="8718" width="14.666667" customWidth="1" style="1"/>
    <col min="8719" max="8736" width="15.441441" hidden="1" style="1">
      <extLst>
        <ext uri="smNativeData">
          <pm:columnDef xmlns:pm="smNativeData" id="1737317587" min="8719" max="8736" hidden="1" collapsedDB="0" collapsedOL="0"/>
        </ext>
      </extLst>
    </col>
    <col min="8737" max="8908" width="15.441441" style="1"/>
    <col min="8909" max="8909" width="3.216216" customWidth="1" style="1"/>
    <col min="8910" max="8960" width="15.441441" style="1"/>
    <col min="8961" max="8961" width="10.558559" customWidth="1" style="1"/>
    <col min="8962" max="8962" width="5.558559" customWidth="1" style="1"/>
    <col min="8963" max="8963" width="19.000000" customWidth="1" style="1"/>
    <col min="8964" max="8964" width="46.882883" customWidth="1" style="1"/>
    <col min="8965" max="8965" width="32.000000" customWidth="1" style="1"/>
    <col min="8966" max="8966" width="19.441441" customWidth="1" style="1"/>
    <col min="8967" max="8971" width="18.666667" customWidth="1" style="1"/>
    <col min="8972" max="8972" width="19.000000" customWidth="1" style="1"/>
    <col min="8973" max="8973" width="4.216216" customWidth="1" style="1"/>
    <col min="8974" max="8974" width="14.666667" customWidth="1" style="1"/>
    <col min="8975" max="8992" width="15.441441" hidden="1" style="1">
      <extLst>
        <ext uri="smNativeData">
          <pm:columnDef xmlns:pm="smNativeData" id="1737317587" min="8975" max="8992" hidden="1" collapsedDB="0" collapsedOL="0"/>
        </ext>
      </extLst>
    </col>
    <col min="8993" max="9164" width="15.441441" style="1"/>
    <col min="9165" max="9165" width="3.216216" customWidth="1" style="1"/>
    <col min="9166" max="9216" width="15.441441" style="1"/>
    <col min="9217" max="9217" width="10.558559" customWidth="1" style="1"/>
    <col min="9218" max="9218" width="5.558559" customWidth="1" style="1"/>
    <col min="9219" max="9219" width="19.000000" customWidth="1" style="1"/>
    <col min="9220" max="9220" width="46.882883" customWidth="1" style="1"/>
    <col min="9221" max="9221" width="32.000000" customWidth="1" style="1"/>
    <col min="9222" max="9222" width="19.441441" customWidth="1" style="1"/>
    <col min="9223" max="9227" width="18.666667" customWidth="1" style="1"/>
    <col min="9228" max="9228" width="19.000000" customWidth="1" style="1"/>
    <col min="9229" max="9229" width="4.216216" customWidth="1" style="1"/>
    <col min="9230" max="9230" width="14.666667" customWidth="1" style="1"/>
    <col min="9231" max="9248" width="15.441441" hidden="1" style="1">
      <extLst>
        <ext uri="smNativeData">
          <pm:columnDef xmlns:pm="smNativeData" id="1737317587" min="9231" max="9248" hidden="1" collapsedDB="0" collapsedOL="0"/>
        </ext>
      </extLst>
    </col>
    <col min="9249" max="9420" width="15.441441" style="1"/>
    <col min="9421" max="9421" width="3.216216" customWidth="1" style="1"/>
    <col min="9422" max="9472" width="15.441441" style="1"/>
    <col min="9473" max="9473" width="10.558559" customWidth="1" style="1"/>
    <col min="9474" max="9474" width="5.558559" customWidth="1" style="1"/>
    <col min="9475" max="9475" width="19.000000" customWidth="1" style="1"/>
    <col min="9476" max="9476" width="46.882883" customWidth="1" style="1"/>
    <col min="9477" max="9477" width="32.000000" customWidth="1" style="1"/>
    <col min="9478" max="9478" width="19.441441" customWidth="1" style="1"/>
    <col min="9479" max="9483" width="18.666667" customWidth="1" style="1"/>
    <col min="9484" max="9484" width="19.000000" customWidth="1" style="1"/>
    <col min="9485" max="9485" width="4.216216" customWidth="1" style="1"/>
    <col min="9486" max="9486" width="14.666667" customWidth="1" style="1"/>
    <col min="9487" max="9504" width="15.441441" hidden="1" style="1">
      <extLst>
        <ext uri="smNativeData">
          <pm:columnDef xmlns:pm="smNativeData" id="1737317587" min="9487" max="9504" hidden="1" collapsedDB="0" collapsedOL="0"/>
        </ext>
      </extLst>
    </col>
    <col min="9505" max="9676" width="15.441441" style="1"/>
    <col min="9677" max="9677" width="3.216216" customWidth="1" style="1"/>
    <col min="9678" max="9728" width="15.441441" style="1"/>
    <col min="9729" max="9729" width="10.558559" customWidth="1" style="1"/>
    <col min="9730" max="9730" width="5.558559" customWidth="1" style="1"/>
    <col min="9731" max="9731" width="19.000000" customWidth="1" style="1"/>
    <col min="9732" max="9732" width="46.882883" customWidth="1" style="1"/>
    <col min="9733" max="9733" width="32.000000" customWidth="1" style="1"/>
    <col min="9734" max="9734" width="19.441441" customWidth="1" style="1"/>
    <col min="9735" max="9739" width="18.666667" customWidth="1" style="1"/>
    <col min="9740" max="9740" width="19.000000" customWidth="1" style="1"/>
    <col min="9741" max="9741" width="4.216216" customWidth="1" style="1"/>
    <col min="9742" max="9742" width="14.666667" customWidth="1" style="1"/>
    <col min="9743" max="9760" width="15.441441" hidden="1" style="1">
      <extLst>
        <ext uri="smNativeData">
          <pm:columnDef xmlns:pm="smNativeData" id="1737317587" min="9743" max="9760" hidden="1" collapsedDB="0" collapsedOL="0"/>
        </ext>
      </extLst>
    </col>
    <col min="9761" max="9932" width="15.441441" style="1"/>
    <col min="9933" max="9933" width="3.216216" customWidth="1" style="1"/>
    <col min="9934" max="9984" width="15.441441" style="1"/>
    <col min="9985" max="9985" width="10.558559" customWidth="1" style="1"/>
    <col min="9986" max="9986" width="5.558559" customWidth="1" style="1"/>
    <col min="9987" max="9987" width="19.000000" customWidth="1" style="1"/>
    <col min="9988" max="9988" width="46.882883" customWidth="1" style="1"/>
    <col min="9989" max="9989" width="32.000000" customWidth="1" style="1"/>
    <col min="9990" max="9990" width="19.441441" customWidth="1" style="1"/>
    <col min="9991" max="9995" width="18.666667" customWidth="1" style="1"/>
    <col min="9996" max="9996" width="19.000000" customWidth="1" style="1"/>
    <col min="9997" max="9997" width="4.216216" customWidth="1" style="1"/>
    <col min="9998" max="9998" width="14.666667" customWidth="1" style="1"/>
    <col min="9999" max="10016" width="15.441441" hidden="1" style="1">
      <extLst>
        <ext uri="smNativeData">
          <pm:columnDef xmlns:pm="smNativeData" id="1737317587" min="9999" max="10016" hidden="1" collapsedDB="0" collapsedOL="0"/>
        </ext>
      </extLst>
    </col>
    <col min="10017" max="10188" width="15.441441" style="1"/>
    <col min="10189" max="10189" width="3.216216" customWidth="1" style="1"/>
    <col min="10190" max="10240" width="15.441441" style="1"/>
    <col min="10241" max="10241" width="10.558559" customWidth="1" style="1"/>
    <col min="10242" max="10242" width="5.558559" customWidth="1" style="1"/>
    <col min="10243" max="10243" width="19.000000" customWidth="1" style="1"/>
    <col min="10244" max="10244" width="46.882883" customWidth="1" style="1"/>
    <col min="10245" max="10245" width="32.000000" customWidth="1" style="1"/>
    <col min="10246" max="10246" width="19.441441" customWidth="1" style="1"/>
    <col min="10247" max="10251" width="18.666667" customWidth="1" style="1"/>
    <col min="10252" max="10252" width="19.000000" customWidth="1" style="1"/>
    <col min="10253" max="10253" width="4.216216" customWidth="1" style="1"/>
    <col min="10254" max="10254" width="14.666667" customWidth="1" style="1"/>
    <col min="10255" max="10272" width="15.441441" hidden="1" style="1">
      <extLst>
        <ext uri="smNativeData">
          <pm:columnDef xmlns:pm="smNativeData" id="1737317587" min="10255" max="10272" hidden="1" collapsedDB="0" collapsedOL="0"/>
        </ext>
      </extLst>
    </col>
    <col min="10273" max="10444" width="15.441441" style="1"/>
    <col min="10445" max="10445" width="3.216216" customWidth="1" style="1"/>
    <col min="10446" max="10496" width="15.441441" style="1"/>
    <col min="10497" max="10497" width="10.558559" customWidth="1" style="1"/>
    <col min="10498" max="10498" width="5.558559" customWidth="1" style="1"/>
    <col min="10499" max="10499" width="19.000000" customWidth="1" style="1"/>
    <col min="10500" max="10500" width="46.882883" customWidth="1" style="1"/>
    <col min="10501" max="10501" width="32.000000" customWidth="1" style="1"/>
    <col min="10502" max="10502" width="19.441441" customWidth="1" style="1"/>
    <col min="10503" max="10507" width="18.666667" customWidth="1" style="1"/>
    <col min="10508" max="10508" width="19.000000" customWidth="1" style="1"/>
    <col min="10509" max="10509" width="4.216216" customWidth="1" style="1"/>
    <col min="10510" max="10510" width="14.666667" customWidth="1" style="1"/>
    <col min="10511" max="10528" width="15.441441" hidden="1" style="1">
      <extLst>
        <ext uri="smNativeData">
          <pm:columnDef xmlns:pm="smNativeData" id="1737317587" min="10511" max="10528" hidden="1" collapsedDB="0" collapsedOL="0"/>
        </ext>
      </extLst>
    </col>
    <col min="10529" max="10700" width="15.441441" style="1"/>
    <col min="10701" max="10701" width="3.216216" customWidth="1" style="1"/>
    <col min="10702" max="10752" width="15.441441" style="1"/>
    <col min="10753" max="10753" width="10.558559" customWidth="1" style="1"/>
    <col min="10754" max="10754" width="5.558559" customWidth="1" style="1"/>
    <col min="10755" max="10755" width="19.000000" customWidth="1" style="1"/>
    <col min="10756" max="10756" width="46.882883" customWidth="1" style="1"/>
    <col min="10757" max="10757" width="32.000000" customWidth="1" style="1"/>
    <col min="10758" max="10758" width="19.441441" customWidth="1" style="1"/>
    <col min="10759" max="10763" width="18.666667" customWidth="1" style="1"/>
    <col min="10764" max="10764" width="19.000000" customWidth="1" style="1"/>
    <col min="10765" max="10765" width="4.216216" customWidth="1" style="1"/>
    <col min="10766" max="10766" width="14.666667" customWidth="1" style="1"/>
    <col min="10767" max="10784" width="15.441441" hidden="1" style="1">
      <extLst>
        <ext uri="smNativeData">
          <pm:columnDef xmlns:pm="smNativeData" id="1737317587" min="10767" max="10784" hidden="1" collapsedDB="0" collapsedOL="0"/>
        </ext>
      </extLst>
    </col>
    <col min="10785" max="10956" width="15.441441" style="1"/>
    <col min="10957" max="10957" width="3.216216" customWidth="1" style="1"/>
    <col min="10958" max="11008" width="15.441441" style="1"/>
    <col min="11009" max="11009" width="10.558559" customWidth="1" style="1"/>
    <col min="11010" max="11010" width="5.558559" customWidth="1" style="1"/>
    <col min="11011" max="11011" width="19.000000" customWidth="1" style="1"/>
    <col min="11012" max="11012" width="46.882883" customWidth="1" style="1"/>
    <col min="11013" max="11013" width="32.000000" customWidth="1" style="1"/>
    <col min="11014" max="11014" width="19.441441" customWidth="1" style="1"/>
    <col min="11015" max="11019" width="18.666667" customWidth="1" style="1"/>
    <col min="11020" max="11020" width="19.000000" customWidth="1" style="1"/>
    <col min="11021" max="11021" width="4.216216" customWidth="1" style="1"/>
    <col min="11022" max="11022" width="14.666667" customWidth="1" style="1"/>
    <col min="11023" max="11040" width="15.441441" hidden="1" style="1">
      <extLst>
        <ext uri="smNativeData">
          <pm:columnDef xmlns:pm="smNativeData" id="1737317587" min="11023" max="11040" hidden="1" collapsedDB="0" collapsedOL="0"/>
        </ext>
      </extLst>
    </col>
    <col min="11041" max="11212" width="15.441441" style="1"/>
    <col min="11213" max="11213" width="3.216216" customWidth="1" style="1"/>
    <col min="11214" max="11264" width="15.441441" style="1"/>
    <col min="11265" max="11265" width="10.558559" customWidth="1" style="1"/>
    <col min="11266" max="11266" width="5.558559" customWidth="1" style="1"/>
    <col min="11267" max="11267" width="19.000000" customWidth="1" style="1"/>
    <col min="11268" max="11268" width="46.882883" customWidth="1" style="1"/>
    <col min="11269" max="11269" width="32.000000" customWidth="1" style="1"/>
    <col min="11270" max="11270" width="19.441441" customWidth="1" style="1"/>
    <col min="11271" max="11275" width="18.666667" customWidth="1" style="1"/>
    <col min="11276" max="11276" width="19.000000" customWidth="1" style="1"/>
    <col min="11277" max="11277" width="4.216216" customWidth="1" style="1"/>
    <col min="11278" max="11278" width="14.666667" customWidth="1" style="1"/>
    <col min="11279" max="11296" width="15.441441" hidden="1" style="1">
      <extLst>
        <ext uri="smNativeData">
          <pm:columnDef xmlns:pm="smNativeData" id="1737317587" min="11279" max="11296" hidden="1" collapsedDB="0" collapsedOL="0"/>
        </ext>
      </extLst>
    </col>
    <col min="11297" max="11468" width="15.441441" style="1"/>
    <col min="11469" max="11469" width="3.216216" customWidth="1" style="1"/>
    <col min="11470" max="11520" width="15.441441" style="1"/>
    <col min="11521" max="11521" width="10.558559" customWidth="1" style="1"/>
    <col min="11522" max="11522" width="5.558559" customWidth="1" style="1"/>
    <col min="11523" max="11523" width="19.000000" customWidth="1" style="1"/>
    <col min="11524" max="11524" width="46.882883" customWidth="1" style="1"/>
    <col min="11525" max="11525" width="32.000000" customWidth="1" style="1"/>
    <col min="11526" max="11526" width="19.441441" customWidth="1" style="1"/>
    <col min="11527" max="11531" width="18.666667" customWidth="1" style="1"/>
    <col min="11532" max="11532" width="19.000000" customWidth="1" style="1"/>
    <col min="11533" max="11533" width="4.216216" customWidth="1" style="1"/>
    <col min="11534" max="11534" width="14.666667" customWidth="1" style="1"/>
    <col min="11535" max="11552" width="15.441441" hidden="1" style="1">
      <extLst>
        <ext uri="smNativeData">
          <pm:columnDef xmlns:pm="smNativeData" id="1737317587" min="11535" max="11552" hidden="1" collapsedDB="0" collapsedOL="0"/>
        </ext>
      </extLst>
    </col>
    <col min="11553" max="11724" width="15.441441" style="1"/>
    <col min="11725" max="11725" width="3.216216" customWidth="1" style="1"/>
    <col min="11726" max="11776" width="15.441441" style="1"/>
    <col min="11777" max="11777" width="10.558559" customWidth="1" style="1"/>
    <col min="11778" max="11778" width="5.558559" customWidth="1" style="1"/>
    <col min="11779" max="11779" width="19.000000" customWidth="1" style="1"/>
    <col min="11780" max="11780" width="46.882883" customWidth="1" style="1"/>
    <col min="11781" max="11781" width="32.000000" customWidth="1" style="1"/>
    <col min="11782" max="11782" width="19.441441" customWidth="1" style="1"/>
    <col min="11783" max="11787" width="18.666667" customWidth="1" style="1"/>
    <col min="11788" max="11788" width="19.000000" customWidth="1" style="1"/>
    <col min="11789" max="11789" width="4.216216" customWidth="1" style="1"/>
    <col min="11790" max="11790" width="14.666667" customWidth="1" style="1"/>
    <col min="11791" max="11808" width="15.441441" hidden="1" style="1">
      <extLst>
        <ext uri="smNativeData">
          <pm:columnDef xmlns:pm="smNativeData" id="1737317587" min="11791" max="11808" hidden="1" collapsedDB="0" collapsedOL="0"/>
        </ext>
      </extLst>
    </col>
    <col min="11809" max="11980" width="15.441441" style="1"/>
    <col min="11981" max="11981" width="3.216216" customWidth="1" style="1"/>
    <col min="11982" max="12032" width="15.441441" style="1"/>
    <col min="12033" max="12033" width="10.558559" customWidth="1" style="1"/>
    <col min="12034" max="12034" width="5.558559" customWidth="1" style="1"/>
    <col min="12035" max="12035" width="19.000000" customWidth="1" style="1"/>
    <col min="12036" max="12036" width="46.882883" customWidth="1" style="1"/>
    <col min="12037" max="12037" width="32.000000" customWidth="1" style="1"/>
    <col min="12038" max="12038" width="19.441441" customWidth="1" style="1"/>
    <col min="12039" max="12043" width="18.666667" customWidth="1" style="1"/>
    <col min="12044" max="12044" width="19.000000" customWidth="1" style="1"/>
    <col min="12045" max="12045" width="4.216216" customWidth="1" style="1"/>
    <col min="12046" max="12046" width="14.666667" customWidth="1" style="1"/>
    <col min="12047" max="12064" width="15.441441" hidden="1" style="1">
      <extLst>
        <ext uri="smNativeData">
          <pm:columnDef xmlns:pm="smNativeData" id="1737317587" min="12047" max="12064" hidden="1" collapsedDB="0" collapsedOL="0"/>
        </ext>
      </extLst>
    </col>
    <col min="12065" max="12236" width="15.441441" style="1"/>
    <col min="12237" max="12237" width="3.216216" customWidth="1" style="1"/>
    <col min="12238" max="12288" width="15.441441" style="1"/>
    <col min="12289" max="12289" width="10.558559" customWidth="1" style="1"/>
    <col min="12290" max="12290" width="5.558559" customWidth="1" style="1"/>
    <col min="12291" max="12291" width="19.000000" customWidth="1" style="1"/>
    <col min="12292" max="12292" width="46.882883" customWidth="1" style="1"/>
    <col min="12293" max="12293" width="32.000000" customWidth="1" style="1"/>
    <col min="12294" max="12294" width="19.441441" customWidth="1" style="1"/>
    <col min="12295" max="12299" width="18.666667" customWidth="1" style="1"/>
    <col min="12300" max="12300" width="19.000000" customWidth="1" style="1"/>
    <col min="12301" max="12301" width="4.216216" customWidth="1" style="1"/>
    <col min="12302" max="12302" width="14.666667" customWidth="1" style="1"/>
    <col min="12303" max="12320" width="15.441441" hidden="1" style="1">
      <extLst>
        <ext uri="smNativeData">
          <pm:columnDef xmlns:pm="smNativeData" id="1737317587" min="12303" max="12320" hidden="1" collapsedDB="0" collapsedOL="0"/>
        </ext>
      </extLst>
    </col>
    <col min="12321" max="12492" width="15.441441" style="1"/>
    <col min="12493" max="12493" width="3.216216" customWidth="1" style="1"/>
    <col min="12494" max="12544" width="15.441441" style="1"/>
    <col min="12545" max="12545" width="10.558559" customWidth="1" style="1"/>
    <col min="12546" max="12546" width="5.558559" customWidth="1" style="1"/>
    <col min="12547" max="12547" width="19.000000" customWidth="1" style="1"/>
    <col min="12548" max="12548" width="46.882883" customWidth="1" style="1"/>
    <col min="12549" max="12549" width="32.000000" customWidth="1" style="1"/>
    <col min="12550" max="12550" width="19.441441" customWidth="1" style="1"/>
    <col min="12551" max="12555" width="18.666667" customWidth="1" style="1"/>
    <col min="12556" max="12556" width="19.000000" customWidth="1" style="1"/>
    <col min="12557" max="12557" width="4.216216" customWidth="1" style="1"/>
    <col min="12558" max="12558" width="14.666667" customWidth="1" style="1"/>
    <col min="12559" max="12576" width="15.441441" hidden="1" style="1">
      <extLst>
        <ext uri="smNativeData">
          <pm:columnDef xmlns:pm="smNativeData" id="1737317587" min="12559" max="12576" hidden="1" collapsedDB="0" collapsedOL="0"/>
        </ext>
      </extLst>
    </col>
    <col min="12577" max="12748" width="15.441441" style="1"/>
    <col min="12749" max="12749" width="3.216216" customWidth="1" style="1"/>
    <col min="12750" max="12800" width="15.441441" style="1"/>
    <col min="12801" max="12801" width="10.558559" customWidth="1" style="1"/>
    <col min="12802" max="12802" width="5.558559" customWidth="1" style="1"/>
    <col min="12803" max="12803" width="19.000000" customWidth="1" style="1"/>
    <col min="12804" max="12804" width="46.882883" customWidth="1" style="1"/>
    <col min="12805" max="12805" width="32.000000" customWidth="1" style="1"/>
    <col min="12806" max="12806" width="19.441441" customWidth="1" style="1"/>
    <col min="12807" max="12811" width="18.666667" customWidth="1" style="1"/>
    <col min="12812" max="12812" width="19.000000" customWidth="1" style="1"/>
    <col min="12813" max="12813" width="4.216216" customWidth="1" style="1"/>
    <col min="12814" max="12814" width="14.666667" customWidth="1" style="1"/>
    <col min="12815" max="12832" width="15.441441" hidden="1" style="1">
      <extLst>
        <ext uri="smNativeData">
          <pm:columnDef xmlns:pm="smNativeData" id="1737317587" min="12815" max="12832" hidden="1" collapsedDB="0" collapsedOL="0"/>
        </ext>
      </extLst>
    </col>
    <col min="12833" max="13004" width="15.441441" style="1"/>
    <col min="13005" max="13005" width="3.216216" customWidth="1" style="1"/>
    <col min="13006" max="13056" width="15.441441" style="1"/>
    <col min="13057" max="13057" width="10.558559" customWidth="1" style="1"/>
    <col min="13058" max="13058" width="5.558559" customWidth="1" style="1"/>
    <col min="13059" max="13059" width="19.000000" customWidth="1" style="1"/>
    <col min="13060" max="13060" width="46.882883" customWidth="1" style="1"/>
    <col min="13061" max="13061" width="32.000000" customWidth="1" style="1"/>
    <col min="13062" max="13062" width="19.441441" customWidth="1" style="1"/>
    <col min="13063" max="13067" width="18.666667" customWidth="1" style="1"/>
    <col min="13068" max="13068" width="19.000000" customWidth="1" style="1"/>
    <col min="13069" max="13069" width="4.216216" customWidth="1" style="1"/>
    <col min="13070" max="13070" width="14.666667" customWidth="1" style="1"/>
    <col min="13071" max="13088" width="15.441441" hidden="1" style="1">
      <extLst>
        <ext uri="smNativeData">
          <pm:columnDef xmlns:pm="smNativeData" id="1737317587" min="13071" max="13088" hidden="1" collapsedDB="0" collapsedOL="0"/>
        </ext>
      </extLst>
    </col>
    <col min="13089" max="13260" width="15.441441" style="1"/>
    <col min="13261" max="13261" width="3.216216" customWidth="1" style="1"/>
    <col min="13262" max="13312" width="15.441441" style="1"/>
    <col min="13313" max="13313" width="10.558559" customWidth="1" style="1"/>
    <col min="13314" max="13314" width="5.558559" customWidth="1" style="1"/>
    <col min="13315" max="13315" width="19.000000" customWidth="1" style="1"/>
    <col min="13316" max="13316" width="46.882883" customWidth="1" style="1"/>
    <col min="13317" max="13317" width="32.000000" customWidth="1" style="1"/>
    <col min="13318" max="13318" width="19.441441" customWidth="1" style="1"/>
    <col min="13319" max="13323" width="18.666667" customWidth="1" style="1"/>
    <col min="13324" max="13324" width="19.000000" customWidth="1" style="1"/>
    <col min="13325" max="13325" width="4.216216" customWidth="1" style="1"/>
    <col min="13326" max="13326" width="14.666667" customWidth="1" style="1"/>
    <col min="13327" max="13344" width="15.441441" hidden="1" style="1">
      <extLst>
        <ext uri="smNativeData">
          <pm:columnDef xmlns:pm="smNativeData" id="1737317587" min="13327" max="13344" hidden="1" collapsedDB="0" collapsedOL="0"/>
        </ext>
      </extLst>
    </col>
    <col min="13345" max="13516" width="15.441441" style="1"/>
    <col min="13517" max="13517" width="3.216216" customWidth="1" style="1"/>
    <col min="13518" max="13568" width="15.441441" style="1"/>
    <col min="13569" max="13569" width="10.558559" customWidth="1" style="1"/>
    <col min="13570" max="13570" width="5.558559" customWidth="1" style="1"/>
    <col min="13571" max="13571" width="19.000000" customWidth="1" style="1"/>
    <col min="13572" max="13572" width="46.882883" customWidth="1" style="1"/>
    <col min="13573" max="13573" width="32.000000" customWidth="1" style="1"/>
    <col min="13574" max="13574" width="19.441441" customWidth="1" style="1"/>
    <col min="13575" max="13579" width="18.666667" customWidth="1" style="1"/>
    <col min="13580" max="13580" width="19.000000" customWidth="1" style="1"/>
    <col min="13581" max="13581" width="4.216216" customWidth="1" style="1"/>
    <col min="13582" max="13582" width="14.666667" customWidth="1" style="1"/>
    <col min="13583" max="13600" width="15.441441" hidden="1" style="1">
      <extLst>
        <ext uri="smNativeData">
          <pm:columnDef xmlns:pm="smNativeData" id="1737317587" min="13583" max="13600" hidden="1" collapsedDB="0" collapsedOL="0"/>
        </ext>
      </extLst>
    </col>
    <col min="13601" max="13772" width="15.441441" style="1"/>
    <col min="13773" max="13773" width="3.216216" customWidth="1" style="1"/>
    <col min="13774" max="13824" width="15.441441" style="1"/>
    <col min="13825" max="13825" width="10.558559" customWidth="1" style="1"/>
    <col min="13826" max="13826" width="5.558559" customWidth="1" style="1"/>
    <col min="13827" max="13827" width="19.000000" customWidth="1" style="1"/>
    <col min="13828" max="13828" width="46.882883" customWidth="1" style="1"/>
    <col min="13829" max="13829" width="32.000000" customWidth="1" style="1"/>
    <col min="13830" max="13830" width="19.441441" customWidth="1" style="1"/>
    <col min="13831" max="13835" width="18.666667" customWidth="1" style="1"/>
    <col min="13836" max="13836" width="19.000000" customWidth="1" style="1"/>
    <col min="13837" max="13837" width="4.216216" customWidth="1" style="1"/>
    <col min="13838" max="13838" width="14.666667" customWidth="1" style="1"/>
    <col min="13839" max="13856" width="15.441441" hidden="1" style="1">
      <extLst>
        <ext uri="smNativeData">
          <pm:columnDef xmlns:pm="smNativeData" id="1737317587" min="13839" max="13856" hidden="1" collapsedDB="0" collapsedOL="0"/>
        </ext>
      </extLst>
    </col>
    <col min="13857" max="14028" width="15.441441" style="1"/>
    <col min="14029" max="14029" width="3.216216" customWidth="1" style="1"/>
    <col min="14030" max="14080" width="15.441441" style="1"/>
    <col min="14081" max="14081" width="10.558559" customWidth="1" style="1"/>
    <col min="14082" max="14082" width="5.558559" customWidth="1" style="1"/>
    <col min="14083" max="14083" width="19.000000" customWidth="1" style="1"/>
    <col min="14084" max="14084" width="46.882883" customWidth="1" style="1"/>
    <col min="14085" max="14085" width="32.000000" customWidth="1" style="1"/>
    <col min="14086" max="14086" width="19.441441" customWidth="1" style="1"/>
    <col min="14087" max="14091" width="18.666667" customWidth="1" style="1"/>
    <col min="14092" max="14092" width="19.000000" customWidth="1" style="1"/>
    <col min="14093" max="14093" width="4.216216" customWidth="1" style="1"/>
    <col min="14094" max="14094" width="14.666667" customWidth="1" style="1"/>
    <col min="14095" max="14112" width="15.441441" hidden="1" style="1">
      <extLst>
        <ext uri="smNativeData">
          <pm:columnDef xmlns:pm="smNativeData" id="1737317587" min="14095" max="14112" hidden="1" collapsedDB="0" collapsedOL="0"/>
        </ext>
      </extLst>
    </col>
    <col min="14113" max="14284" width="15.441441" style="1"/>
    <col min="14285" max="14285" width="3.216216" customWidth="1" style="1"/>
    <col min="14286" max="14336" width="15.441441" style="1"/>
    <col min="14337" max="14337" width="10.558559" customWidth="1" style="1"/>
    <col min="14338" max="14338" width="5.558559" customWidth="1" style="1"/>
    <col min="14339" max="14339" width="19.000000" customWidth="1" style="1"/>
    <col min="14340" max="14340" width="46.882883" customWidth="1" style="1"/>
    <col min="14341" max="14341" width="32.000000" customWidth="1" style="1"/>
    <col min="14342" max="14342" width="19.441441" customWidth="1" style="1"/>
    <col min="14343" max="14347" width="18.666667" customWidth="1" style="1"/>
    <col min="14348" max="14348" width="19.000000" customWidth="1" style="1"/>
    <col min="14349" max="14349" width="4.216216" customWidth="1" style="1"/>
    <col min="14350" max="14350" width="14.666667" customWidth="1" style="1"/>
    <col min="14351" max="14368" width="15.441441" hidden="1" style="1">
      <extLst>
        <ext uri="smNativeData">
          <pm:columnDef xmlns:pm="smNativeData" id="1737317587" min="14351" max="14368" hidden="1" collapsedDB="0" collapsedOL="0"/>
        </ext>
      </extLst>
    </col>
    <col min="14369" max="14540" width="15.441441" style="1"/>
    <col min="14541" max="14541" width="3.216216" customWidth="1" style="1"/>
    <col min="14542" max="14592" width="15.441441" style="1"/>
    <col min="14593" max="14593" width="10.558559" customWidth="1" style="1"/>
    <col min="14594" max="14594" width="5.558559" customWidth="1" style="1"/>
    <col min="14595" max="14595" width="19.000000" customWidth="1" style="1"/>
    <col min="14596" max="14596" width="46.882883" customWidth="1" style="1"/>
    <col min="14597" max="14597" width="32.000000" customWidth="1" style="1"/>
    <col min="14598" max="14598" width="19.441441" customWidth="1" style="1"/>
    <col min="14599" max="14603" width="18.666667" customWidth="1" style="1"/>
    <col min="14604" max="14604" width="19.000000" customWidth="1" style="1"/>
    <col min="14605" max="14605" width="4.216216" customWidth="1" style="1"/>
    <col min="14606" max="14606" width="14.666667" customWidth="1" style="1"/>
    <col min="14607" max="14624" width="15.441441" hidden="1" style="1">
      <extLst>
        <ext uri="smNativeData">
          <pm:columnDef xmlns:pm="smNativeData" id="1737317587" min="14607" max="14624" hidden="1" collapsedDB="0" collapsedOL="0"/>
        </ext>
      </extLst>
    </col>
    <col min="14625" max="14796" width="15.441441" style="1"/>
    <col min="14797" max="14797" width="3.216216" customWidth="1" style="1"/>
    <col min="14798" max="14848" width="15.441441" style="1"/>
    <col min="14849" max="14849" width="10.558559" customWidth="1" style="1"/>
    <col min="14850" max="14850" width="5.558559" customWidth="1" style="1"/>
    <col min="14851" max="14851" width="19.000000" customWidth="1" style="1"/>
    <col min="14852" max="14852" width="46.882883" customWidth="1" style="1"/>
    <col min="14853" max="14853" width="32.000000" customWidth="1" style="1"/>
    <col min="14854" max="14854" width="19.441441" customWidth="1" style="1"/>
    <col min="14855" max="14859" width="18.666667" customWidth="1" style="1"/>
    <col min="14860" max="14860" width="19.000000" customWidth="1" style="1"/>
    <col min="14861" max="14861" width="4.216216" customWidth="1" style="1"/>
    <col min="14862" max="14862" width="14.666667" customWidth="1" style="1"/>
    <col min="14863" max="14880" width="15.441441" hidden="1" style="1">
      <extLst>
        <ext uri="smNativeData">
          <pm:columnDef xmlns:pm="smNativeData" id="1737317587" min="14863" max="14880" hidden="1" collapsedDB="0" collapsedOL="0"/>
        </ext>
      </extLst>
    </col>
    <col min="14881" max="15052" width="15.441441" style="1"/>
    <col min="15053" max="15053" width="3.216216" customWidth="1" style="1"/>
    <col min="15054" max="15104" width="15.441441" style="1"/>
    <col min="15105" max="15105" width="10.558559" customWidth="1" style="1"/>
    <col min="15106" max="15106" width="5.558559" customWidth="1" style="1"/>
    <col min="15107" max="15107" width="19.000000" customWidth="1" style="1"/>
    <col min="15108" max="15108" width="46.882883" customWidth="1" style="1"/>
    <col min="15109" max="15109" width="32.000000" customWidth="1" style="1"/>
    <col min="15110" max="15110" width="19.441441" customWidth="1" style="1"/>
    <col min="15111" max="15115" width="18.666667" customWidth="1" style="1"/>
    <col min="15116" max="15116" width="19.000000" customWidth="1" style="1"/>
    <col min="15117" max="15117" width="4.216216" customWidth="1" style="1"/>
    <col min="15118" max="15118" width="14.666667" customWidth="1" style="1"/>
    <col min="15119" max="15136" width="15.441441" hidden="1" style="1">
      <extLst>
        <ext uri="smNativeData">
          <pm:columnDef xmlns:pm="smNativeData" id="1737317587" min="15119" max="15136" hidden="1" collapsedDB="0" collapsedOL="0"/>
        </ext>
      </extLst>
    </col>
    <col min="15137" max="15308" width="15.441441" style="1"/>
    <col min="15309" max="15309" width="3.216216" customWidth="1" style="1"/>
    <col min="15310" max="15360" width="15.441441" style="1"/>
    <col min="15361" max="15361" width="10.558559" customWidth="1" style="1"/>
    <col min="15362" max="15362" width="5.558559" customWidth="1" style="1"/>
    <col min="15363" max="15363" width="19.000000" customWidth="1" style="1"/>
    <col min="15364" max="15364" width="46.882883" customWidth="1" style="1"/>
    <col min="15365" max="15365" width="32.000000" customWidth="1" style="1"/>
    <col min="15366" max="15366" width="19.441441" customWidth="1" style="1"/>
    <col min="15367" max="15371" width="18.666667" customWidth="1" style="1"/>
    <col min="15372" max="15372" width="19.000000" customWidth="1" style="1"/>
    <col min="15373" max="15373" width="4.216216" customWidth="1" style="1"/>
    <col min="15374" max="15374" width="14.666667" customWidth="1" style="1"/>
    <col min="15375" max="15392" width="15.441441" hidden="1" style="1">
      <extLst>
        <ext uri="smNativeData">
          <pm:columnDef xmlns:pm="smNativeData" id="1737317587" min="15375" max="15392" hidden="1" collapsedDB="0" collapsedOL="0"/>
        </ext>
      </extLst>
    </col>
    <col min="15393" max="15564" width="15.441441" style="1"/>
    <col min="15565" max="15565" width="3.216216" customWidth="1" style="1"/>
    <col min="15566" max="15616" width="15.441441" style="1"/>
    <col min="15617" max="15617" width="10.558559" customWidth="1" style="1"/>
    <col min="15618" max="15618" width="5.558559" customWidth="1" style="1"/>
    <col min="15619" max="15619" width="19.000000" customWidth="1" style="1"/>
    <col min="15620" max="15620" width="46.882883" customWidth="1" style="1"/>
    <col min="15621" max="15621" width="32.000000" customWidth="1" style="1"/>
    <col min="15622" max="15622" width="19.441441" customWidth="1" style="1"/>
    <col min="15623" max="15627" width="18.666667" customWidth="1" style="1"/>
    <col min="15628" max="15628" width="19.000000" customWidth="1" style="1"/>
    <col min="15629" max="15629" width="4.216216" customWidth="1" style="1"/>
    <col min="15630" max="15630" width="14.666667" customWidth="1" style="1"/>
    <col min="15631" max="15648" width="15.441441" hidden="1" style="1">
      <extLst>
        <ext uri="smNativeData">
          <pm:columnDef xmlns:pm="smNativeData" id="1737317587" min="15631" max="15648" hidden="1" collapsedDB="0" collapsedOL="0"/>
        </ext>
      </extLst>
    </col>
    <col min="15649" max="15820" width="15.441441" style="1"/>
    <col min="15821" max="15821" width="3.216216" customWidth="1" style="1"/>
    <col min="15822" max="15872" width="15.441441" style="1"/>
    <col min="15873" max="15873" width="10.558559" customWidth="1" style="1"/>
    <col min="15874" max="15874" width="5.558559" customWidth="1" style="1"/>
    <col min="15875" max="15875" width="19.000000" customWidth="1" style="1"/>
    <col min="15876" max="15876" width="46.882883" customWidth="1" style="1"/>
    <col min="15877" max="15877" width="32.000000" customWidth="1" style="1"/>
    <col min="15878" max="15878" width="19.441441" customWidth="1" style="1"/>
    <col min="15879" max="15883" width="18.666667" customWidth="1" style="1"/>
    <col min="15884" max="15884" width="19.000000" customWidth="1" style="1"/>
    <col min="15885" max="15885" width="4.216216" customWidth="1" style="1"/>
    <col min="15886" max="15886" width="14.666667" customWidth="1" style="1"/>
    <col min="15887" max="15904" width="15.441441" hidden="1" style="1">
      <extLst>
        <ext uri="smNativeData">
          <pm:columnDef xmlns:pm="smNativeData" id="1737317587" min="15887" max="15904" hidden="1" collapsedDB="0" collapsedOL="0"/>
        </ext>
      </extLst>
    </col>
    <col min="15905" max="16076" width="15.441441" style="1"/>
    <col min="16077" max="16077" width="3.216216" customWidth="1" style="1"/>
    <col min="16078" max="16128" width="15.441441" style="1"/>
    <col min="16129" max="16129" width="10.558559" customWidth="1" style="1"/>
    <col min="16130" max="16130" width="5.558559" customWidth="1" style="1"/>
    <col min="16131" max="16131" width="19.000000" customWidth="1" style="1"/>
    <col min="16132" max="16132" width="46.882883" customWidth="1" style="1"/>
    <col min="16133" max="16133" width="32.000000" customWidth="1" style="1"/>
    <col min="16134" max="16134" width="19.441441" customWidth="1" style="1"/>
    <col min="16135" max="16139" width="18.666667" customWidth="1" style="1"/>
    <col min="16140" max="16140" width="19.000000" customWidth="1" style="1"/>
    <col min="16141" max="16141" width="4.216216" customWidth="1" style="1"/>
    <col min="16142" max="16142" width="14.666667" customWidth="1" style="1"/>
    <col min="16143" max="16160" width="15.441441" hidden="1" style="1">
      <extLst>
        <ext uri="smNativeData">
          <pm:columnDef xmlns:pm="smNativeData" id="1737317587" min="16143" max="16160" hidden="1" collapsedDB="0" collapsedOL="0"/>
        </ext>
      </extLst>
    </col>
    <col min="16161" max="16332" width="15.441441" style="1"/>
    <col min="16333" max="16333" width="3.216216" customWidth="1" style="1"/>
    <col min="16334" max="16384" width="15.441441" style="1"/>
  </cols>
  <sheetData>
    <row r="1" spans="1:255" ht="45.75" customHeight="1">
      <c r="A1" s="9"/>
      <c r="B1" s="9"/>
      <c r="C1" s="9"/>
      <c r="D1" s="9"/>
      <c r="E1" s="9"/>
      <c r="F1" s="9"/>
      <c r="G1" s="9"/>
      <c r="H1" s="298" t="s">
        <v>236</v>
      </c>
      <c r="I1" s="298"/>
      <c r="J1" s="298"/>
      <c r="K1" s="298"/>
      <c r="L1" s="298"/>
      <c r="M1" s="10"/>
      <c r="N1" s="11"/>
      <c r="O1" s="12"/>
      <c r="P1" s="12"/>
      <c r="Q1" s="12"/>
      <c r="R1" s="12"/>
      <c r="S1" s="12"/>
      <c r="T1" s="12"/>
      <c r="U1" s="12"/>
      <c r="V1" s="12"/>
      <c r="W1" s="12"/>
      <c r="X1" s="12"/>
      <c r="Y1" s="12"/>
      <c r="Z1" s="12"/>
      <c r="AA1" s="12"/>
      <c r="AB1" s="12"/>
      <c r="AC1" s="12"/>
      <c r="AD1" s="12"/>
      <c r="AE1" s="12"/>
      <c r="AF1" s="12"/>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row>
    <row r="2" spans="1:255" ht="50.10" customHeight="1">
      <c r="A2" s="9"/>
      <c r="B2" s="9"/>
      <c r="C2" s="9"/>
      <c r="D2" s="9"/>
      <c r="E2" s="9"/>
      <c r="F2" s="9"/>
      <c r="G2" s="9"/>
      <c r="H2" s="13"/>
      <c r="I2" s="14" t="s">
        <v>72</v>
      </c>
      <c r="J2" s="14"/>
      <c r="K2" s="15"/>
      <c r="L2" s="16"/>
      <c r="M2" s="10"/>
      <c r="N2" s="11"/>
      <c r="O2" s="17">
        <f>'[1]vnos podatkov'!$A$6</f>
        <v>0</v>
      </c>
      <c r="P2" s="18"/>
      <c r="Q2" s="18"/>
      <c r="R2" s="12"/>
      <c r="S2" s="12"/>
      <c r="T2" s="12"/>
      <c r="U2" s="12"/>
      <c r="V2" s="12"/>
      <c r="W2" s="12"/>
      <c r="X2" s="12"/>
      <c r="Y2" s="12"/>
      <c r="Z2" s="12"/>
      <c r="AA2" s="12"/>
      <c r="AB2" s="12"/>
      <c r="AC2" s="12"/>
      <c r="AD2" s="12"/>
      <c r="AE2" s="12"/>
      <c r="AF2" s="12"/>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row>
    <row r="3" spans="1:255" ht="50.10" customHeight="1">
      <c r="A3" s="9"/>
      <c r="B3" s="9"/>
      <c r="C3" s="9"/>
      <c r="D3" s="9"/>
      <c r="E3" s="9"/>
      <c r="F3" s="9"/>
      <c r="G3" s="9"/>
      <c r="H3" s="13"/>
      <c r="I3" s="19" t="s">
        <v>73</v>
      </c>
      <c r="J3" s="299" t="s">
        <v>237</v>
      </c>
      <c r="K3" s="20">
        <f>'[1]vnos podatkov'!$A$8</f>
        <v>0</v>
      </c>
      <c r="L3" s="15">
        <f>'[1]vnos podatkov'!$B$8</f>
        <v>0</v>
      </c>
      <c r="M3" s="10"/>
      <c r="N3" s="11"/>
      <c r="O3" s="21">
        <f>'[1]vnos podatkov'!$A$8</f>
        <v>0</v>
      </c>
      <c r="P3" s="21">
        <f>'[1]vnos podatkov'!$B$8</f>
        <v>0</v>
      </c>
      <c r="Q3" s="21">
        <f>'[1]vnos podatkov'!$A$10</f>
        <v>0</v>
      </c>
      <c r="R3" s="12"/>
      <c r="S3" s="12"/>
      <c r="T3" s="12"/>
      <c r="U3" s="12"/>
      <c r="V3" s="12"/>
      <c r="W3" s="12"/>
      <c r="X3" s="12"/>
      <c r="Y3" s="12"/>
      <c r="Z3" s="12"/>
      <c r="AA3" s="12"/>
      <c r="AB3" s="12"/>
      <c r="AC3" s="12"/>
      <c r="AD3" s="12"/>
      <c r="AE3" s="12"/>
      <c r="AF3" s="12"/>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row>
    <row r="4" spans="1:255" ht="50.10" customHeight="1">
      <c r="A4" s="9"/>
      <c r="B4" s="9"/>
      <c r="C4" s="153" t="s">
        <v>75</v>
      </c>
      <c r="D4" s="153"/>
      <c r="E4" s="160" t="s">
        <v>76</v>
      </c>
      <c r="F4" s="160"/>
      <c r="G4" s="161"/>
      <c r="H4" s="161"/>
      <c r="I4" s="22" t="s">
        <v>238</v>
      </c>
      <c r="J4" s="58" t="n">
        <v>45675</v>
      </c>
      <c r="K4" s="23">
        <f>'[1]vnos podatkov'!$A$10</f>
        <v>0</v>
      </c>
      <c r="L4" s="24"/>
      <c r="M4" s="10"/>
      <c r="N4" s="11"/>
      <c r="O4" s="12"/>
      <c r="P4" s="12"/>
      <c r="Q4" s="12"/>
      <c r="R4" s="12"/>
      <c r="S4" s="12"/>
      <c r="T4" s="12"/>
      <c r="U4" s="12"/>
      <c r="V4" s="12"/>
      <c r="W4" s="12"/>
      <c r="X4" s="12"/>
      <c r="Y4" s="12"/>
      <c r="Z4" s="12"/>
      <c r="AA4" s="12"/>
      <c r="AB4" s="12"/>
      <c r="AC4" s="12"/>
      <c r="AD4" s="12"/>
      <c r="AE4" s="12"/>
      <c r="AF4" s="12"/>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row>
    <row r="5" spans="1:255" ht="50.10" customHeight="1">
      <c r="A5" s="9"/>
      <c r="B5" s="9"/>
      <c r="C5" s="153" t="s">
        <v>78</v>
      </c>
      <c r="D5" s="153"/>
      <c r="E5" s="160" t="s">
        <v>0</v>
      </c>
      <c r="F5" s="160"/>
      <c r="G5" s="161"/>
      <c r="H5" s="161"/>
      <c r="I5" s="19" t="s">
        <v>239</v>
      </c>
      <c r="J5" s="19"/>
      <c r="K5" s="23"/>
      <c r="L5" s="16"/>
      <c r="M5" s="10"/>
      <c r="N5" s="11"/>
      <c r="O5" s="12"/>
      <c r="P5" s="12"/>
      <c r="Q5" s="12"/>
      <c r="R5" s="12"/>
      <c r="S5" s="12"/>
      <c r="T5" s="12"/>
      <c r="U5" s="12"/>
      <c r="V5" s="12"/>
      <c r="W5" s="12"/>
      <c r="X5" s="12"/>
      <c r="Y5" s="12"/>
      <c r="Z5" s="12"/>
      <c r="AA5" s="12"/>
      <c r="AB5" s="12"/>
      <c r="AC5" s="12"/>
      <c r="AD5" s="12"/>
      <c r="AE5" s="12"/>
      <c r="AF5" s="12"/>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row>
    <row r="6" spans="1:255" s="25" customFormat="1" ht="90" customHeight="1">
      <c r="A6" s="9"/>
      <c r="B6" s="9"/>
      <c r="C6" s="26" t="s">
        <v>80</v>
      </c>
      <c r="D6" s="26"/>
      <c r="E6" s="27"/>
      <c r="F6" s="28"/>
      <c r="G6" s="29"/>
      <c r="H6" s="29"/>
      <c r="I6" s="29"/>
      <c r="J6" s="29"/>
      <c r="K6" s="157" t="s">
        <v>81</v>
      </c>
      <c r="L6" s="157" t="s">
        <v>82</v>
      </c>
      <c r="M6" s="10"/>
      <c r="N6" s="30"/>
      <c r="O6" s="154" t="s">
        <v>83</v>
      </c>
      <c r="P6" s="155"/>
      <c r="Q6" s="155"/>
      <c r="R6" s="155"/>
      <c r="S6" s="156"/>
      <c r="T6" s="21"/>
      <c r="U6" s="21"/>
      <c r="V6" s="21"/>
      <c r="W6" s="21"/>
      <c r="X6" s="21"/>
      <c r="Y6" s="21"/>
      <c r="Z6" s="21"/>
      <c r="AA6" s="21"/>
      <c r="AB6" s="21"/>
      <c r="AC6" s="21"/>
      <c r="AD6" s="21"/>
      <c r="AE6" s="21"/>
      <c r="AF6" s="21"/>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BZ6" s="30"/>
      <c r="CA6" s="30"/>
      <c r="CB6" s="30"/>
      <c r="CC6" s="30"/>
      <c r="CD6" s="30"/>
      <c r="CE6" s="30"/>
      <c r="CF6" s="30"/>
      <c r="CG6" s="30"/>
      <c r="CH6" s="30"/>
      <c r="CI6" s="30"/>
      <c r="CJ6" s="30"/>
      <c r="CK6" s="30"/>
      <c r="CL6" s="30"/>
      <c r="CM6" s="30"/>
      <c r="CN6" s="30"/>
      <c r="CO6" s="30"/>
      <c r="CP6" s="30"/>
      <c r="CQ6" s="30"/>
      <c r="CR6" s="30"/>
      <c r="CS6" s="30"/>
      <c r="CT6" s="30"/>
      <c r="CU6" s="30"/>
      <c r="CV6" s="30"/>
      <c r="CW6" s="30"/>
      <c r="CX6" s="30"/>
      <c r="CY6" s="30"/>
      <c r="CZ6" s="30"/>
      <c r="DA6" s="30"/>
      <c r="DB6" s="30"/>
      <c r="DC6" s="30"/>
      <c r="DD6" s="30"/>
      <c r="DE6" s="30"/>
      <c r="DF6" s="30"/>
      <c r="DG6" s="30"/>
      <c r="DH6" s="30"/>
      <c r="DI6" s="30"/>
      <c r="DJ6" s="30"/>
      <c r="DK6" s="30"/>
      <c r="DL6" s="30"/>
      <c r="DM6" s="30"/>
      <c r="DN6" s="30"/>
      <c r="DO6" s="30"/>
      <c r="DP6" s="30"/>
      <c r="DQ6" s="30"/>
      <c r="DR6" s="30"/>
      <c r="DS6" s="30"/>
      <c r="DT6" s="30"/>
      <c r="DU6" s="30"/>
      <c r="DV6" s="30"/>
      <c r="DW6" s="30"/>
      <c r="DX6" s="30"/>
      <c r="DY6" s="30"/>
      <c r="DZ6" s="30"/>
      <c r="EA6" s="30"/>
      <c r="EB6" s="30"/>
      <c r="EC6" s="30"/>
      <c r="ED6" s="30"/>
      <c r="EE6" s="30"/>
      <c r="EF6" s="30"/>
      <c r="EG6" s="30"/>
      <c r="EH6" s="30"/>
      <c r="EI6" s="30"/>
      <c r="EJ6" s="30"/>
      <c r="EK6" s="30"/>
      <c r="EL6" s="30"/>
      <c r="EM6" s="30"/>
      <c r="EN6" s="30"/>
      <c r="EO6" s="30"/>
      <c r="EP6" s="30"/>
      <c r="EQ6" s="30"/>
      <c r="ER6" s="30"/>
      <c r="ES6" s="30"/>
      <c r="ET6" s="30"/>
      <c r="EU6" s="30"/>
      <c r="EV6" s="30"/>
      <c r="EW6" s="30"/>
      <c r="EX6" s="30"/>
      <c r="EY6" s="30"/>
      <c r="EZ6" s="30"/>
      <c r="FA6" s="30"/>
      <c r="FB6" s="30"/>
      <c r="FC6" s="30"/>
      <c r="FD6" s="30"/>
      <c r="FE6" s="30"/>
      <c r="FF6" s="30"/>
      <c r="FG6" s="30"/>
      <c r="FH6" s="30"/>
      <c r="FI6" s="30"/>
      <c r="FJ6" s="30"/>
      <c r="FK6" s="30"/>
      <c r="FL6" s="30"/>
      <c r="FM6" s="30"/>
      <c r="FN6" s="30"/>
      <c r="FO6" s="30"/>
      <c r="FP6" s="30"/>
      <c r="FQ6" s="30"/>
      <c r="FR6" s="30"/>
      <c r="FS6" s="30"/>
      <c r="FT6" s="30"/>
      <c r="FU6" s="30"/>
      <c r="FV6" s="30"/>
      <c r="FW6" s="30"/>
      <c r="FX6" s="30"/>
      <c r="FY6" s="30"/>
      <c r="FZ6" s="30"/>
      <c r="GA6" s="30"/>
      <c r="GB6" s="30"/>
      <c r="GC6" s="30"/>
      <c r="GD6" s="30"/>
      <c r="GE6" s="30"/>
      <c r="GF6" s="30"/>
      <c r="GG6" s="30"/>
      <c r="GH6" s="30"/>
      <c r="GI6" s="30"/>
      <c r="GJ6" s="30"/>
      <c r="GK6" s="30"/>
      <c r="GL6" s="30"/>
      <c r="GM6" s="30"/>
      <c r="GN6" s="30"/>
      <c r="GO6" s="30"/>
      <c r="GP6" s="30"/>
      <c r="GQ6" s="30"/>
      <c r="GR6" s="30"/>
      <c r="GS6" s="30"/>
      <c r="GT6" s="30"/>
      <c r="GU6" s="30"/>
      <c r="GV6" s="30"/>
      <c r="GW6" s="30"/>
      <c r="GX6" s="30"/>
      <c r="GY6" s="30"/>
      <c r="GZ6" s="30"/>
      <c r="HA6" s="30"/>
      <c r="HB6" s="30"/>
      <c r="HC6" s="30"/>
      <c r="HD6" s="30"/>
      <c r="HE6" s="30"/>
      <c r="HF6" s="30"/>
      <c r="HG6" s="30"/>
      <c r="HH6" s="30"/>
      <c r="HI6" s="30"/>
      <c r="HJ6" s="30"/>
      <c r="HK6" s="30"/>
      <c r="HL6" s="30"/>
      <c r="HM6" s="30"/>
      <c r="HN6" s="30"/>
      <c r="HO6" s="30"/>
      <c r="HP6" s="30"/>
      <c r="HQ6" s="30"/>
      <c r="HR6" s="30"/>
      <c r="HS6" s="30"/>
      <c r="HT6" s="30"/>
      <c r="HU6" s="30"/>
      <c r="HV6" s="30"/>
      <c r="HW6" s="30"/>
      <c r="HX6" s="30"/>
      <c r="HY6" s="30"/>
      <c r="HZ6" s="30"/>
      <c r="IA6" s="30"/>
      <c r="IB6" s="30"/>
      <c r="IC6" s="30"/>
      <c r="ID6" s="30"/>
      <c r="IE6" s="30"/>
      <c r="IF6" s="30"/>
      <c r="IG6" s="30"/>
      <c r="IH6" s="30"/>
      <c r="II6" s="30"/>
      <c r="IJ6" s="30"/>
      <c r="IK6" s="30"/>
      <c r="IL6" s="30"/>
      <c r="IM6" s="30"/>
      <c r="IN6" s="30"/>
      <c r="IO6" s="30"/>
      <c r="IP6" s="30"/>
      <c r="IQ6" s="30"/>
      <c r="IR6" s="30"/>
      <c r="IS6" s="30"/>
      <c r="IT6" s="30"/>
      <c r="IU6" s="30"/>
    </row>
    <row r="7" spans="1:255" s="31" customFormat="1" ht="40.50" customHeight="1">
      <c r="A7" s="9"/>
      <c r="B7" s="9"/>
      <c r="C7" s="32" t="s">
        <v>84</v>
      </c>
      <c r="D7" s="32" t="s">
        <v>85</v>
      </c>
      <c r="E7" s="32" t="s">
        <v>86</v>
      </c>
      <c r="F7" s="32" t="s">
        <v>87</v>
      </c>
      <c r="G7" s="29"/>
      <c r="H7" s="29"/>
      <c r="I7" s="29"/>
      <c r="J7" s="29"/>
      <c r="K7" s="157"/>
      <c r="L7" s="157"/>
      <c r="M7" s="10"/>
      <c r="N7" s="33"/>
      <c r="O7" s="34" t="s">
        <v>84</v>
      </c>
      <c r="P7" s="34" t="s">
        <v>85</v>
      </c>
      <c r="Q7" s="34" t="s">
        <v>86</v>
      </c>
      <c r="R7" s="34" t="s">
        <v>87</v>
      </c>
      <c r="S7" s="35"/>
      <c r="T7" s="35"/>
      <c r="U7" s="35"/>
      <c r="V7" s="35"/>
      <c r="W7" s="34"/>
      <c r="X7" s="34" t="s">
        <v>84</v>
      </c>
      <c r="Y7" s="34" t="s">
        <v>85</v>
      </c>
      <c r="Z7" s="34" t="s">
        <v>86</v>
      </c>
      <c r="AA7" s="34" t="s">
        <v>87</v>
      </c>
      <c r="AB7" s="34"/>
      <c r="AC7" s="34"/>
      <c r="AD7" s="34"/>
      <c r="AE7" s="34"/>
      <c r="AF7" s="36" t="s">
        <v>88</v>
      </c>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c r="IO7" s="33"/>
      <c r="IP7" s="33"/>
      <c r="IQ7" s="33"/>
      <c r="IR7" s="33"/>
      <c r="IS7" s="33"/>
      <c r="IT7" s="33"/>
      <c r="IU7" s="33"/>
    </row>
    <row r="8" spans="1:255" s="290" customFormat="1" ht="35.70" customHeight="1">
      <c r="A8" s="255"/>
      <c r="B8" s="256" t="n">
        <v>1</v>
      </c>
      <c r="C8" s="257" t="str">
        <f>UPPER(IF($A8="","",VLOOKUP($A8,'[1]m round robin žrebna lista'!$A$7:$R$128,2)))</f>
        <v/>
      </c>
      <c r="D8" s="258" t="s">
        <v>240</v>
      </c>
      <c r="E8" s="258" t="s">
        <v>241</v>
      </c>
      <c r="F8" s="311" t="s">
        <v>91</v>
      </c>
      <c r="G8" s="260"/>
      <c r="H8" s="263" t="s">
        <v>242</v>
      </c>
      <c r="I8" s="263" t="s">
        <v>180</v>
      </c>
      <c r="J8" s="263"/>
      <c r="K8" s="263" t="s">
        <v>105</v>
      </c>
      <c r="L8" s="263" t="s">
        <v>106</v>
      </c>
      <c r="M8" s="37" t="str">
        <f>IF($A8="","",VLOOKUP($A8,'[1]m round robin žrebna lista'!$A$7:$R$128,14))</f>
        <v/>
      </c>
      <c r="N8" s="285"/>
      <c r="O8" s="286" t="str">
        <f>UPPER(IF($A8="","",VLOOKUP($A8,'[1]m round robin žrebna lista'!$A$7:$R$128,2)))</f>
        <v/>
      </c>
      <c r="P8" s="286" t="str">
        <f>UPPER(IF($A8="","",VLOOKUP($A8,'[1]m round robin žrebna lista'!$A$7:$R$128,3)))</f>
        <v/>
      </c>
      <c r="Q8" s="286" t="str">
        <f>PROPER(IF($A8="","",VLOOKUP($A8,'[1]m round robin žrebna lista'!$A$7:$R$128,4)))</f>
        <v/>
      </c>
      <c r="R8" s="286" t="str">
        <f>UPPER(IF($A8="","",VLOOKUP($A8,'[1]m round robin žrebna lista'!$A$7:$R$128,5)))</f>
        <v/>
      </c>
      <c r="S8" s="287"/>
      <c r="T8" s="288"/>
      <c r="U8" s="288"/>
      <c r="V8" s="288"/>
      <c r="W8" s="265"/>
      <c r="X8" s="286" t="str">
        <f>UPPER(IF($A8="","",VLOOKUP($A8,'[1]m round robin žrebna lista'!$A$7:$R$128,2)))</f>
        <v/>
      </c>
      <c r="Y8" s="286" t="str">
        <f>UPPER(IF($A8="","",VLOOKUP($A8,'[1]m round robin žrebna lista'!$A$7:$R$128,3)))</f>
        <v/>
      </c>
      <c r="Z8" s="286" t="str">
        <f>PROPER(IF($A8="","",VLOOKUP($A8,'[1]m round robin žrebna lista'!$A$7:$R$128,4)))</f>
        <v/>
      </c>
      <c r="AA8" s="286" t="str">
        <f>UPPER(IF($A8="","",VLOOKUP($A8,'[1]m round robin žrebna lista'!$A$7:$R$128,5)))</f>
        <v/>
      </c>
      <c r="AB8" s="287"/>
      <c r="AC8" s="288" t="str">
        <f>IF(T8="","",IF(T8="1bb","1bb",IF(T8="2bb","2bb",IF(T8=1,$M9,0))))</f>
        <v/>
      </c>
      <c r="AD8" s="288" t="str">
        <f>IF(U8="","",IF(U8="1bb","1bb",IF(U8="3bb","3bb",IF(U8=1,$M10,0))))</f>
        <v/>
      </c>
      <c r="AE8" s="288" t="str">
        <f>IF(V8="","",IF(V8="1bb","1bb",IF(V8="4bb","4bb",IF(V8=1,$M11,0))))</f>
        <v/>
      </c>
      <c r="AF8" s="288">
        <f>SUM(AC8:AE8)</f>
        <v>0</v>
      </c>
      <c r="AG8" s="289"/>
      <c r="AH8" s="289"/>
      <c r="AI8" s="289"/>
      <c r="AJ8" s="289"/>
      <c r="AK8" s="289"/>
      <c r="AL8" s="289"/>
      <c r="AM8" s="289"/>
      <c r="AN8" s="289"/>
      <c r="AO8" s="289"/>
      <c r="AP8" s="289"/>
      <c r="AQ8" s="289"/>
      <c r="AR8" s="289"/>
      <c r="AS8" s="289"/>
      <c r="AT8" s="289"/>
      <c r="AU8" s="289"/>
      <c r="AV8" s="289"/>
      <c r="AW8" s="289"/>
      <c r="AX8" s="289"/>
      <c r="AY8" s="289"/>
      <c r="AZ8" s="289"/>
      <c r="BA8" s="289"/>
      <c r="BB8" s="289"/>
      <c r="BC8" s="289"/>
      <c r="BD8" s="289"/>
      <c r="BE8" s="289"/>
      <c r="BF8" s="289"/>
      <c r="BG8" s="289"/>
      <c r="BH8" s="289"/>
      <c r="BI8" s="289"/>
      <c r="BJ8" s="289"/>
      <c r="BK8" s="289"/>
      <c r="BL8" s="289"/>
      <c r="BM8" s="289"/>
      <c r="BN8" s="289"/>
      <c r="BO8" s="289"/>
      <c r="BP8" s="289"/>
      <c r="BQ8" s="289"/>
      <c r="BR8" s="289"/>
      <c r="BS8" s="289"/>
      <c r="BT8" s="289"/>
      <c r="BU8" s="289"/>
      <c r="BV8" s="289"/>
      <c r="BW8" s="289"/>
      <c r="BX8" s="289"/>
      <c r="BY8" s="289"/>
      <c r="BZ8" s="289"/>
      <c r="CA8" s="289"/>
      <c r="CB8" s="289"/>
      <c r="CC8" s="289"/>
      <c r="CD8" s="289"/>
      <c r="CE8" s="289"/>
      <c r="CF8" s="289"/>
      <c r="CG8" s="289"/>
      <c r="CH8" s="289"/>
      <c r="CI8" s="289"/>
      <c r="CJ8" s="289"/>
      <c r="CK8" s="289"/>
      <c r="CL8" s="289"/>
      <c r="CM8" s="289"/>
      <c r="CN8" s="289"/>
      <c r="CO8" s="289"/>
      <c r="CP8" s="289"/>
      <c r="CQ8" s="289"/>
      <c r="CR8" s="289"/>
      <c r="CS8" s="289"/>
      <c r="CT8" s="289"/>
      <c r="CU8" s="289"/>
      <c r="CV8" s="289"/>
      <c r="CW8" s="289"/>
      <c r="CX8" s="289"/>
      <c r="CY8" s="289"/>
      <c r="CZ8" s="289"/>
      <c r="DA8" s="289"/>
      <c r="DB8" s="289"/>
      <c r="DC8" s="289"/>
      <c r="DD8" s="289"/>
      <c r="DE8" s="289"/>
      <c r="DF8" s="289"/>
      <c r="DG8" s="289"/>
      <c r="DH8" s="289"/>
      <c r="DI8" s="289"/>
      <c r="DJ8" s="289"/>
      <c r="DK8" s="289"/>
      <c r="DL8" s="289"/>
      <c r="DM8" s="289"/>
      <c r="DN8" s="289"/>
      <c r="DO8" s="289"/>
      <c r="DP8" s="289"/>
      <c r="DQ8" s="289"/>
      <c r="DR8" s="289"/>
      <c r="DS8" s="289"/>
      <c r="DT8" s="289"/>
      <c r="DU8" s="289"/>
      <c r="DV8" s="289"/>
      <c r="DW8" s="289"/>
      <c r="DX8" s="289"/>
      <c r="DY8" s="289"/>
      <c r="DZ8" s="289"/>
      <c r="EA8" s="289"/>
      <c r="EB8" s="289"/>
      <c r="EC8" s="289"/>
      <c r="ED8" s="289"/>
      <c r="EE8" s="289"/>
      <c r="EF8" s="289"/>
      <c r="EG8" s="289"/>
      <c r="EH8" s="289"/>
      <c r="EI8" s="289"/>
      <c r="EJ8" s="289"/>
      <c r="EK8" s="289"/>
      <c r="EL8" s="289"/>
      <c r="EM8" s="289"/>
      <c r="EN8" s="289"/>
      <c r="EO8" s="289"/>
      <c r="EP8" s="289"/>
      <c r="EQ8" s="289"/>
      <c r="ER8" s="289"/>
      <c r="ES8" s="289"/>
      <c r="ET8" s="289"/>
      <c r="EU8" s="289"/>
      <c r="EV8" s="289"/>
      <c r="EW8" s="289"/>
      <c r="EX8" s="289"/>
      <c r="EY8" s="289"/>
      <c r="EZ8" s="289"/>
      <c r="FA8" s="289"/>
      <c r="FB8" s="289"/>
      <c r="FC8" s="289"/>
      <c r="FD8" s="289"/>
      <c r="FE8" s="289"/>
      <c r="FF8" s="289"/>
      <c r="FG8" s="289"/>
      <c r="FH8" s="289"/>
      <c r="FI8" s="289"/>
      <c r="FJ8" s="289"/>
      <c r="FK8" s="289"/>
      <c r="FL8" s="289"/>
      <c r="FM8" s="289"/>
      <c r="FN8" s="289"/>
      <c r="FO8" s="289"/>
      <c r="FP8" s="289"/>
      <c r="FQ8" s="289"/>
      <c r="FR8" s="289"/>
      <c r="FS8" s="289"/>
      <c r="FT8" s="289"/>
      <c r="FU8" s="289"/>
      <c r="FV8" s="289"/>
      <c r="FW8" s="289"/>
      <c r="FX8" s="289"/>
      <c r="FY8" s="289"/>
      <c r="FZ8" s="289"/>
      <c r="GA8" s="289"/>
      <c r="GB8" s="289"/>
      <c r="GC8" s="289"/>
      <c r="GD8" s="289"/>
      <c r="GE8" s="289"/>
      <c r="GF8" s="289"/>
      <c r="GG8" s="289"/>
      <c r="GH8" s="289"/>
      <c r="GI8" s="289"/>
      <c r="GJ8" s="289"/>
      <c r="GK8" s="289"/>
      <c r="GL8" s="289"/>
      <c r="GM8" s="289"/>
      <c r="GN8" s="289"/>
      <c r="GO8" s="289"/>
      <c r="GP8" s="289"/>
      <c r="GQ8" s="289"/>
      <c r="GR8" s="289"/>
      <c r="GS8" s="289"/>
      <c r="GT8" s="289"/>
      <c r="GU8" s="289"/>
      <c r="GV8" s="289"/>
      <c r="GW8" s="289"/>
      <c r="GX8" s="289"/>
      <c r="GY8" s="289"/>
      <c r="GZ8" s="289"/>
      <c r="HA8" s="289"/>
      <c r="HB8" s="289"/>
      <c r="HC8" s="289"/>
      <c r="HD8" s="289"/>
      <c r="HE8" s="289"/>
      <c r="HF8" s="289"/>
      <c r="HG8" s="289"/>
      <c r="HH8" s="289"/>
      <c r="HI8" s="289"/>
      <c r="HJ8" s="289"/>
      <c r="HK8" s="289"/>
      <c r="HL8" s="289"/>
      <c r="HM8" s="289"/>
      <c r="HN8" s="289"/>
      <c r="HO8" s="289"/>
      <c r="HP8" s="289"/>
      <c r="HQ8" s="289"/>
      <c r="HR8" s="289"/>
      <c r="HS8" s="289"/>
      <c r="HT8" s="289"/>
      <c r="HU8" s="289"/>
      <c r="HV8" s="289"/>
      <c r="HW8" s="289"/>
      <c r="HX8" s="289"/>
      <c r="HY8" s="289"/>
      <c r="HZ8" s="289"/>
      <c r="IA8" s="289"/>
      <c r="IB8" s="289"/>
      <c r="IC8" s="289"/>
      <c r="ID8" s="289"/>
      <c r="IE8" s="289"/>
      <c r="IF8" s="289"/>
      <c r="IG8" s="289"/>
      <c r="IH8" s="289"/>
      <c r="II8" s="289"/>
      <c r="IJ8" s="289"/>
      <c r="IK8" s="289"/>
      <c r="IL8" s="289"/>
      <c r="IM8" s="289"/>
      <c r="IN8" s="289"/>
      <c r="IO8" s="289"/>
      <c r="IP8" s="289"/>
      <c r="IQ8" s="289"/>
      <c r="IR8" s="289"/>
      <c r="IS8" s="289"/>
      <c r="IT8" s="289"/>
      <c r="IU8" s="289"/>
    </row>
    <row r="9" spans="1:255" s="290" customFormat="1" ht="35.70" customHeight="1">
      <c r="A9" s="255"/>
      <c r="B9" s="256" t="n">
        <v>2</v>
      </c>
      <c r="C9" s="257" t="str">
        <f>UPPER(IF($A9="","",VLOOKUP($A9,'[1]m round robin žrebna lista'!$A$7:$R$128,2)))</f>
        <v/>
      </c>
      <c r="D9" s="258" t="s">
        <v>243</v>
      </c>
      <c r="E9" s="258" t="s">
        <v>244</v>
      </c>
      <c r="F9" s="311" t="s">
        <v>245</v>
      </c>
      <c r="G9" s="263" t="s">
        <v>180</v>
      </c>
      <c r="H9" s="260"/>
      <c r="I9" s="263" t="s">
        <v>180</v>
      </c>
      <c r="J9" s="263"/>
      <c r="K9" s="263" t="s">
        <v>135</v>
      </c>
      <c r="L9" s="263" t="s">
        <v>101</v>
      </c>
      <c r="M9" s="37" t="str">
        <f>IF($A9="","",VLOOKUP($A9,'[1]m round robin žrebna lista'!$A$7:$R$128,14))</f>
        <v/>
      </c>
      <c r="N9" s="285"/>
      <c r="O9" s="286" t="str">
        <f>UPPER(IF($A9="","",VLOOKUP($A9,'[1]m round robin žrebna lista'!$A$7:$R$128,2)))</f>
        <v/>
      </c>
      <c r="P9" s="286" t="str">
        <f>UPPER(IF($A9="","",VLOOKUP($A9,'[1]m round robin žrebna lista'!$A$7:$R$128,3)))</f>
        <v/>
      </c>
      <c r="Q9" s="286" t="str">
        <f>PROPER(IF($A9="","",VLOOKUP($A9,'[1]m round robin žrebna lista'!$A$7:$R$128,4)))</f>
        <v/>
      </c>
      <c r="R9" s="286" t="str">
        <f>UPPER(IF($A9="","",VLOOKUP($A9,'[1]m round robin žrebna lista'!$A$7:$R$128,5)))</f>
        <v/>
      </c>
      <c r="S9" s="288"/>
      <c r="T9" s="287"/>
      <c r="U9" s="288"/>
      <c r="V9" s="288"/>
      <c r="W9" s="265"/>
      <c r="X9" s="286" t="str">
        <f>UPPER(IF($A9="","",VLOOKUP($A9,'[1]m round robin žrebna lista'!$A$7:$R$128,2)))</f>
        <v/>
      </c>
      <c r="Y9" s="286" t="str">
        <f>UPPER(IF($A9="","",VLOOKUP($A9,'[1]m round robin žrebna lista'!$A$7:$R$128,3)))</f>
        <v/>
      </c>
      <c r="Z9" s="286" t="str">
        <f>PROPER(IF($A9="","",VLOOKUP($A9,'[1]m round robin žrebna lista'!$A$7:$R$128,4)))</f>
        <v/>
      </c>
      <c r="AA9" s="286" t="str">
        <f>UPPER(IF($A9="","",VLOOKUP($A9,'[1]m round robin žrebna lista'!$A$7:$R$128,5)))</f>
        <v/>
      </c>
      <c r="AB9" s="288" t="str">
        <f>IF(S9="","",IF(S9="1bb","1bb",IF(S9="2bb","2bb",IF(S9=1,0,M8))))</f>
        <v/>
      </c>
      <c r="AC9" s="287"/>
      <c r="AD9" s="288" t="str">
        <f>IF(U9="","",IF(U9="2bb","2bb",IF(U9="3bb","3bb",IF(U9=2,M10,0))))</f>
        <v/>
      </c>
      <c r="AE9" s="288" t="str">
        <f>IF(V9="","",IF(V9="2bb","2bb",IF(V9="4bb","4bb",IF(V9=2,M11,0))))</f>
        <v/>
      </c>
      <c r="AF9" s="288">
        <f>SUM(AB9:AE9)</f>
        <v>0</v>
      </c>
      <c r="AG9" s="289"/>
      <c r="AH9" s="289"/>
      <c r="AI9" s="289"/>
      <c r="AJ9" s="289"/>
      <c r="AK9" s="289"/>
      <c r="AL9" s="289"/>
      <c r="AM9" s="289"/>
      <c r="AN9" s="289"/>
      <c r="AO9" s="289"/>
      <c r="AP9" s="289"/>
      <c r="AQ9" s="289"/>
      <c r="AR9" s="289"/>
      <c r="AS9" s="289"/>
      <c r="AT9" s="289"/>
      <c r="AU9" s="289"/>
      <c r="AV9" s="289"/>
      <c r="AW9" s="289"/>
      <c r="AX9" s="289"/>
      <c r="AY9" s="289"/>
      <c r="AZ9" s="289"/>
      <c r="BA9" s="289"/>
      <c r="BB9" s="289"/>
      <c r="BC9" s="289"/>
      <c r="BD9" s="289"/>
      <c r="BE9" s="289"/>
      <c r="BF9" s="289"/>
      <c r="BG9" s="289"/>
      <c r="BH9" s="289"/>
      <c r="BI9" s="289"/>
      <c r="BJ9" s="289"/>
      <c r="BK9" s="289"/>
      <c r="BL9" s="289"/>
      <c r="BM9" s="289"/>
      <c r="BN9" s="289"/>
      <c r="BO9" s="289"/>
      <c r="BP9" s="289"/>
      <c r="BQ9" s="289"/>
      <c r="BR9" s="289"/>
      <c r="BS9" s="289"/>
      <c r="BT9" s="289"/>
      <c r="BU9" s="289"/>
      <c r="BV9" s="289"/>
      <c r="BW9" s="289"/>
      <c r="BX9" s="289"/>
      <c r="BY9" s="289"/>
      <c r="BZ9" s="289"/>
      <c r="CA9" s="289"/>
      <c r="CB9" s="289"/>
      <c r="CC9" s="289"/>
      <c r="CD9" s="289"/>
      <c r="CE9" s="289"/>
      <c r="CF9" s="289"/>
      <c r="CG9" s="289"/>
      <c r="CH9" s="289"/>
      <c r="CI9" s="289"/>
      <c r="CJ9" s="289"/>
      <c r="CK9" s="289"/>
      <c r="CL9" s="289"/>
      <c r="CM9" s="289"/>
      <c r="CN9" s="289"/>
      <c r="CO9" s="289"/>
      <c r="CP9" s="289"/>
      <c r="CQ9" s="289"/>
      <c r="CR9" s="289"/>
      <c r="CS9" s="289"/>
      <c r="CT9" s="289"/>
      <c r="CU9" s="289"/>
      <c r="CV9" s="289"/>
      <c r="CW9" s="289"/>
      <c r="CX9" s="289"/>
      <c r="CY9" s="289"/>
      <c r="CZ9" s="289"/>
      <c r="DA9" s="289"/>
      <c r="DB9" s="289"/>
      <c r="DC9" s="289"/>
      <c r="DD9" s="289"/>
      <c r="DE9" s="289"/>
      <c r="DF9" s="289"/>
      <c r="DG9" s="289"/>
      <c r="DH9" s="289"/>
      <c r="DI9" s="289"/>
      <c r="DJ9" s="289"/>
      <c r="DK9" s="289"/>
      <c r="DL9" s="289"/>
      <c r="DM9" s="289"/>
      <c r="DN9" s="289"/>
      <c r="DO9" s="289"/>
      <c r="DP9" s="289"/>
      <c r="DQ9" s="289"/>
      <c r="DR9" s="289"/>
      <c r="DS9" s="289"/>
      <c r="DT9" s="289"/>
      <c r="DU9" s="289"/>
      <c r="DV9" s="289"/>
      <c r="DW9" s="289"/>
      <c r="DX9" s="289"/>
      <c r="DY9" s="289"/>
      <c r="DZ9" s="289"/>
      <c r="EA9" s="289"/>
      <c r="EB9" s="289"/>
      <c r="EC9" s="289"/>
      <c r="ED9" s="289"/>
      <c r="EE9" s="289"/>
      <c r="EF9" s="289"/>
      <c r="EG9" s="289"/>
      <c r="EH9" s="289"/>
      <c r="EI9" s="289"/>
      <c r="EJ9" s="289"/>
      <c r="EK9" s="289"/>
      <c r="EL9" s="289"/>
      <c r="EM9" s="289"/>
      <c r="EN9" s="289"/>
      <c r="EO9" s="289"/>
      <c r="EP9" s="289"/>
      <c r="EQ9" s="289"/>
      <c r="ER9" s="289"/>
      <c r="ES9" s="289"/>
      <c r="ET9" s="289"/>
      <c r="EU9" s="289"/>
      <c r="EV9" s="289"/>
      <c r="EW9" s="289"/>
      <c r="EX9" s="289"/>
      <c r="EY9" s="289"/>
      <c r="EZ9" s="289"/>
      <c r="FA9" s="289"/>
      <c r="FB9" s="289"/>
      <c r="FC9" s="289"/>
      <c r="FD9" s="289"/>
      <c r="FE9" s="289"/>
      <c r="FF9" s="289"/>
      <c r="FG9" s="289"/>
      <c r="FH9" s="289"/>
      <c r="FI9" s="289"/>
      <c r="FJ9" s="289"/>
      <c r="FK9" s="289"/>
      <c r="FL9" s="289"/>
      <c r="FM9" s="289"/>
      <c r="FN9" s="289"/>
      <c r="FO9" s="289"/>
      <c r="FP9" s="289"/>
      <c r="FQ9" s="289"/>
      <c r="FR9" s="289"/>
      <c r="FS9" s="289"/>
      <c r="FT9" s="289"/>
      <c r="FU9" s="289"/>
      <c r="FV9" s="289"/>
      <c r="FW9" s="289"/>
      <c r="FX9" s="289"/>
      <c r="FY9" s="289"/>
      <c r="FZ9" s="289"/>
      <c r="GA9" s="289"/>
      <c r="GB9" s="289"/>
      <c r="GC9" s="289"/>
      <c r="GD9" s="289"/>
      <c r="GE9" s="289"/>
      <c r="GF9" s="289"/>
      <c r="GG9" s="289"/>
      <c r="GH9" s="289"/>
      <c r="GI9" s="289"/>
      <c r="GJ9" s="289"/>
      <c r="GK9" s="289"/>
      <c r="GL9" s="289"/>
      <c r="GM9" s="289"/>
      <c r="GN9" s="289"/>
      <c r="GO9" s="289"/>
      <c r="GP9" s="289"/>
      <c r="GQ9" s="289"/>
      <c r="GR9" s="289"/>
      <c r="GS9" s="289"/>
      <c r="GT9" s="289"/>
      <c r="GU9" s="289"/>
      <c r="GV9" s="289"/>
      <c r="GW9" s="289"/>
      <c r="GX9" s="289"/>
      <c r="GY9" s="289"/>
      <c r="GZ9" s="289"/>
      <c r="HA9" s="289"/>
      <c r="HB9" s="289"/>
      <c r="HC9" s="289"/>
      <c r="HD9" s="289"/>
      <c r="HE9" s="289"/>
      <c r="HF9" s="289"/>
      <c r="HG9" s="289"/>
      <c r="HH9" s="289"/>
      <c r="HI9" s="289"/>
      <c r="HJ9" s="289"/>
      <c r="HK9" s="289"/>
      <c r="HL9" s="289"/>
      <c r="HM9" s="289"/>
      <c r="HN9" s="289"/>
      <c r="HO9" s="289"/>
      <c r="HP9" s="289"/>
      <c r="HQ9" s="289"/>
      <c r="HR9" s="289"/>
      <c r="HS9" s="289"/>
      <c r="HT9" s="289"/>
      <c r="HU9" s="289"/>
      <c r="HV9" s="289"/>
      <c r="HW9" s="289"/>
      <c r="HX9" s="289"/>
      <c r="HY9" s="289"/>
      <c r="HZ9" s="289"/>
      <c r="IA9" s="289"/>
      <c r="IB9" s="289"/>
      <c r="IC9" s="289"/>
      <c r="ID9" s="289"/>
      <c r="IE9" s="289"/>
      <c r="IF9" s="289"/>
      <c r="IG9" s="289"/>
      <c r="IH9" s="289"/>
      <c r="II9" s="289"/>
      <c r="IJ9" s="289"/>
      <c r="IK9" s="289"/>
      <c r="IL9" s="289"/>
      <c r="IM9" s="289"/>
      <c r="IN9" s="289"/>
      <c r="IO9" s="289"/>
      <c r="IP9" s="289"/>
      <c r="IQ9" s="289"/>
      <c r="IR9" s="289"/>
      <c r="IS9" s="289"/>
      <c r="IT9" s="289"/>
      <c r="IU9" s="289"/>
    </row>
    <row r="10" spans="1:255" s="290" customFormat="1" ht="35.70" customHeight="1">
      <c r="A10" s="255"/>
      <c r="B10" s="262" t="n">
        <v>3</v>
      </c>
      <c r="C10" s="257" t="str">
        <f>UPPER(IF($A10="","",VLOOKUP($A10,'[1]m round robin žrebna lista'!$A$7:$R$128,2)))</f>
        <v/>
      </c>
      <c r="D10" s="258" t="s">
        <v>246</v>
      </c>
      <c r="E10" s="258" t="s">
        <v>90</v>
      </c>
      <c r="F10" s="311" t="s">
        <v>247</v>
      </c>
      <c r="G10" s="263" t="s">
        <v>242</v>
      </c>
      <c r="H10" s="263" t="s">
        <v>242</v>
      </c>
      <c r="I10" s="260"/>
      <c r="J10" s="263"/>
      <c r="K10" s="263" t="s">
        <v>100</v>
      </c>
      <c r="L10" s="263" t="s">
        <v>95</v>
      </c>
      <c r="M10" s="37" t="str">
        <f>IF($A10="","",VLOOKUP($A10,'[1]m round robin žrebna lista'!$A$7:$R$128,14))</f>
        <v/>
      </c>
      <c r="N10" s="285"/>
      <c r="O10" s="286" t="str">
        <f>UPPER(IF($A10="","",VLOOKUP($A10,'[1]m round robin žrebna lista'!$A$7:$R$128,2)))</f>
        <v/>
      </c>
      <c r="P10" s="286" t="str">
        <f>UPPER(IF($A10="","",VLOOKUP($A10,'[1]m round robin žrebna lista'!$A$7:$R$128,3)))</f>
        <v/>
      </c>
      <c r="Q10" s="286" t="str">
        <f>PROPER(IF($A10="","",VLOOKUP($A10,'[1]m round robin žrebna lista'!$A$7:$R$128,4)))</f>
        <v/>
      </c>
      <c r="R10" s="286" t="str">
        <f>UPPER(IF($A10="","",VLOOKUP($A10,'[1]m round robin žrebna lista'!$A$7:$R$128,5)))</f>
        <v/>
      </c>
      <c r="S10" s="288"/>
      <c r="T10" s="288"/>
      <c r="U10" s="287"/>
      <c r="V10" s="288"/>
      <c r="W10" s="265"/>
      <c r="X10" s="286" t="str">
        <f>UPPER(IF($A10="","",VLOOKUP($A10,'[1]m round robin žrebna lista'!$A$7:$R$128,2)))</f>
        <v/>
      </c>
      <c r="Y10" s="286" t="str">
        <f>UPPER(IF($A10="","",VLOOKUP($A10,'[1]m round robin žrebna lista'!$A$7:$R$128,3)))</f>
        <v/>
      </c>
      <c r="Z10" s="286" t="str">
        <f>PROPER(IF($A10="","",VLOOKUP($A10,'[1]m round robin žrebna lista'!$A$7:$R$128,4)))</f>
        <v/>
      </c>
      <c r="AA10" s="286" t="str">
        <f>UPPER(IF($A10="","",VLOOKUP($A10,'[1]m round robin žrebna lista'!$A$7:$R$128,5)))</f>
        <v/>
      </c>
      <c r="AB10" s="288" t="str">
        <f>IF(S10="","",IF(S10="1bb","1bb",IF(S10="3bb","3bb",IF(S10=1,0,M8))))</f>
        <v/>
      </c>
      <c r="AC10" s="288" t="str">
        <f>IF(T10="","",IF(T10="2bb","2bb",IF(T10="3bb","3bb",IF(T10=2,0,M9))))</f>
        <v/>
      </c>
      <c r="AD10" s="287"/>
      <c r="AE10" s="288" t="str">
        <f>IF(V10="","",IF(V10="3bb","3bb",IF(V10="4bb","4bb",IF(V10=3,M11,0))))</f>
        <v/>
      </c>
      <c r="AF10" s="288">
        <f>SUM(AB10:AE10)</f>
        <v>0</v>
      </c>
      <c r="AG10" s="289"/>
      <c r="AH10" s="289"/>
      <c r="AI10" s="289"/>
      <c r="AJ10" s="289"/>
      <c r="AK10" s="289"/>
      <c r="AL10" s="289"/>
      <c r="AM10" s="289"/>
      <c r="AN10" s="289"/>
      <c r="AO10" s="289"/>
      <c r="AP10" s="289"/>
      <c r="AQ10" s="289"/>
      <c r="AR10" s="289"/>
      <c r="AS10" s="289"/>
      <c r="AT10" s="289"/>
      <c r="AU10" s="289"/>
      <c r="AV10" s="289"/>
      <c r="AW10" s="289"/>
      <c r="AX10" s="289"/>
      <c r="AY10" s="289"/>
      <c r="AZ10" s="289"/>
      <c r="BA10" s="289"/>
      <c r="BB10" s="289"/>
      <c r="BC10" s="289"/>
      <c r="BD10" s="289"/>
      <c r="BE10" s="289"/>
      <c r="BF10" s="289"/>
      <c r="BG10" s="289"/>
      <c r="BH10" s="289"/>
      <c r="BI10" s="289"/>
      <c r="BJ10" s="289"/>
      <c r="BK10" s="289"/>
      <c r="BL10" s="289"/>
      <c r="BM10" s="289"/>
      <c r="BN10" s="289"/>
      <c r="BO10" s="289"/>
      <c r="BP10" s="289"/>
      <c r="BQ10" s="289"/>
      <c r="BR10" s="289"/>
      <c r="BS10" s="289"/>
      <c r="BT10" s="289"/>
      <c r="BU10" s="289"/>
      <c r="BV10" s="289"/>
      <c r="BW10" s="289"/>
      <c r="BX10" s="289"/>
      <c r="BY10" s="289"/>
      <c r="BZ10" s="289"/>
      <c r="CA10" s="289"/>
      <c r="CB10" s="289"/>
      <c r="CC10" s="289"/>
      <c r="CD10" s="289"/>
      <c r="CE10" s="289"/>
      <c r="CF10" s="289"/>
      <c r="CG10" s="289"/>
      <c r="CH10" s="289"/>
      <c r="CI10" s="289"/>
      <c r="CJ10" s="289"/>
      <c r="CK10" s="289"/>
      <c r="CL10" s="289"/>
      <c r="CM10" s="289"/>
      <c r="CN10" s="289"/>
      <c r="CO10" s="289"/>
      <c r="CP10" s="289"/>
      <c r="CQ10" s="289"/>
      <c r="CR10" s="289"/>
      <c r="CS10" s="289"/>
      <c r="CT10" s="289"/>
      <c r="CU10" s="289"/>
      <c r="CV10" s="289"/>
      <c r="CW10" s="289"/>
      <c r="CX10" s="289"/>
      <c r="CY10" s="289"/>
      <c r="CZ10" s="289"/>
      <c r="DA10" s="289"/>
      <c r="DB10" s="289"/>
      <c r="DC10" s="289"/>
      <c r="DD10" s="289"/>
      <c r="DE10" s="289"/>
      <c r="DF10" s="289"/>
      <c r="DG10" s="289"/>
      <c r="DH10" s="289"/>
      <c r="DI10" s="289"/>
      <c r="DJ10" s="289"/>
      <c r="DK10" s="289"/>
      <c r="DL10" s="289"/>
      <c r="DM10" s="289"/>
      <c r="DN10" s="289"/>
      <c r="DO10" s="289"/>
      <c r="DP10" s="289"/>
      <c r="DQ10" s="289"/>
      <c r="DR10" s="289"/>
      <c r="DS10" s="289"/>
      <c r="DT10" s="289"/>
      <c r="DU10" s="289"/>
      <c r="DV10" s="289"/>
      <c r="DW10" s="289"/>
      <c r="DX10" s="289"/>
      <c r="DY10" s="289"/>
      <c r="DZ10" s="289"/>
      <c r="EA10" s="289"/>
      <c r="EB10" s="289"/>
      <c r="EC10" s="289"/>
      <c r="ED10" s="289"/>
      <c r="EE10" s="289"/>
      <c r="EF10" s="289"/>
      <c r="EG10" s="289"/>
      <c r="EH10" s="289"/>
      <c r="EI10" s="289"/>
      <c r="EJ10" s="289"/>
      <c r="EK10" s="289"/>
      <c r="EL10" s="289"/>
      <c r="EM10" s="289"/>
      <c r="EN10" s="289"/>
      <c r="EO10" s="289"/>
      <c r="EP10" s="289"/>
      <c r="EQ10" s="289"/>
      <c r="ER10" s="289"/>
      <c r="ES10" s="289"/>
      <c r="ET10" s="289"/>
      <c r="EU10" s="289"/>
      <c r="EV10" s="289"/>
      <c r="EW10" s="289"/>
      <c r="EX10" s="289"/>
      <c r="EY10" s="289"/>
      <c r="EZ10" s="289"/>
      <c r="FA10" s="289"/>
      <c r="FB10" s="289"/>
      <c r="FC10" s="289"/>
      <c r="FD10" s="289"/>
      <c r="FE10" s="289"/>
      <c r="FF10" s="289"/>
      <c r="FG10" s="289"/>
      <c r="FH10" s="289"/>
      <c r="FI10" s="289"/>
      <c r="FJ10" s="289"/>
      <c r="FK10" s="289"/>
      <c r="FL10" s="289"/>
      <c r="FM10" s="289"/>
      <c r="FN10" s="289"/>
      <c r="FO10" s="289"/>
      <c r="FP10" s="289"/>
      <c r="FQ10" s="289"/>
      <c r="FR10" s="289"/>
      <c r="FS10" s="289"/>
      <c r="FT10" s="289"/>
      <c r="FU10" s="289"/>
      <c r="FV10" s="289"/>
      <c r="FW10" s="289"/>
      <c r="FX10" s="289"/>
      <c r="FY10" s="289"/>
      <c r="FZ10" s="289"/>
      <c r="GA10" s="289"/>
      <c r="GB10" s="289"/>
      <c r="GC10" s="289"/>
      <c r="GD10" s="289"/>
      <c r="GE10" s="289"/>
      <c r="GF10" s="289"/>
      <c r="GG10" s="289"/>
      <c r="GH10" s="289"/>
      <c r="GI10" s="289"/>
      <c r="GJ10" s="289"/>
      <c r="GK10" s="289"/>
      <c r="GL10" s="289"/>
      <c r="GM10" s="289"/>
      <c r="GN10" s="289"/>
      <c r="GO10" s="289"/>
      <c r="GP10" s="289"/>
      <c r="GQ10" s="289"/>
      <c r="GR10" s="289"/>
      <c r="GS10" s="289"/>
      <c r="GT10" s="289"/>
      <c r="GU10" s="289"/>
      <c r="GV10" s="289"/>
      <c r="GW10" s="289"/>
      <c r="GX10" s="289"/>
      <c r="GY10" s="289"/>
      <c r="GZ10" s="289"/>
      <c r="HA10" s="289"/>
      <c r="HB10" s="289"/>
      <c r="HC10" s="289"/>
      <c r="HD10" s="289"/>
      <c r="HE10" s="289"/>
      <c r="HF10" s="289"/>
      <c r="HG10" s="289"/>
      <c r="HH10" s="289"/>
      <c r="HI10" s="289"/>
      <c r="HJ10" s="289"/>
      <c r="HK10" s="289"/>
      <c r="HL10" s="289"/>
      <c r="HM10" s="289"/>
      <c r="HN10" s="289"/>
      <c r="HO10" s="289"/>
      <c r="HP10" s="289"/>
      <c r="HQ10" s="289"/>
      <c r="HR10" s="289"/>
      <c r="HS10" s="289"/>
      <c r="HT10" s="289"/>
      <c r="HU10" s="289"/>
      <c r="HV10" s="289"/>
      <c r="HW10" s="289"/>
      <c r="HX10" s="289"/>
      <c r="HY10" s="289"/>
      <c r="HZ10" s="289"/>
      <c r="IA10" s="289"/>
      <c r="IB10" s="289"/>
      <c r="IC10" s="289"/>
      <c r="ID10" s="289"/>
      <c r="IE10" s="289"/>
      <c r="IF10" s="289"/>
      <c r="IG10" s="289"/>
      <c r="IH10" s="289"/>
      <c r="II10" s="289"/>
      <c r="IJ10" s="289"/>
      <c r="IK10" s="289"/>
      <c r="IL10" s="289"/>
      <c r="IM10" s="289"/>
      <c r="IN10" s="289"/>
      <c r="IO10" s="289"/>
      <c r="IP10" s="289"/>
      <c r="IQ10" s="289"/>
      <c r="IR10" s="289"/>
      <c r="IS10" s="289"/>
      <c r="IT10" s="289"/>
      <c r="IU10" s="289"/>
    </row>
    <row r="11" spans="1:255" s="290" customFormat="1" ht="35.70" customHeight="1">
      <c r="A11" s="255"/>
      <c r="B11" s="256" t="n">
        <v>4</v>
      </c>
      <c r="C11" s="257" t="str">
        <f>UPPER(IF($A11="","",VLOOKUP($A11,'[1]m round robin žrebna lista'!$A$7:$R$128,2)))</f>
        <v/>
      </c>
      <c r="D11" s="258"/>
      <c r="E11" s="258"/>
      <c r="F11" s="259" t="str">
        <f>UPPER(IF($A11="","",VLOOKUP($A11,'[1]m round robin žrebna lista'!$A$7:$R$128,5)))</f>
        <v/>
      </c>
      <c r="G11" s="263"/>
      <c r="H11" s="263"/>
      <c r="I11" s="263"/>
      <c r="J11" s="260"/>
      <c r="K11" s="263"/>
      <c r="L11" s="263"/>
      <c r="M11" s="37" t="str">
        <f>IF($A11="","",VLOOKUP($A11,'[1]m round robin žrebna lista'!$A$7:$R$128,14))</f>
        <v/>
      </c>
      <c r="N11" s="285"/>
      <c r="O11" s="286" t="str">
        <f>UPPER(IF($A11="","",VLOOKUP($A11,'[1]m round robin žrebna lista'!$A$7:$R$128,2)))</f>
        <v/>
      </c>
      <c r="P11" s="286" t="str">
        <f>UPPER(IF($A11="","",VLOOKUP($A11,'[1]m round robin žrebna lista'!$A$7:$R$128,3)))</f>
        <v/>
      </c>
      <c r="Q11" s="286" t="str">
        <f>PROPER(IF($A11="","",VLOOKUP($A11,'[1]m round robin žrebna lista'!$A$7:$R$128,4)))</f>
        <v/>
      </c>
      <c r="R11" s="286" t="str">
        <f>UPPER(IF($A11="","",VLOOKUP($A11,'[1]m round robin žrebna lista'!$A$7:$R$128,5)))</f>
        <v/>
      </c>
      <c r="S11" s="288"/>
      <c r="T11" s="288"/>
      <c r="U11" s="288"/>
      <c r="V11" s="287"/>
      <c r="W11" s="265"/>
      <c r="X11" s="286" t="str">
        <f>UPPER(IF($A11="","",VLOOKUP($A11,'[1]m round robin žrebna lista'!$A$7:$R$128,2)))</f>
        <v/>
      </c>
      <c r="Y11" s="286" t="str">
        <f>UPPER(IF($A11="","",VLOOKUP($A11,'[1]m round robin žrebna lista'!$A$7:$R$128,3)))</f>
        <v/>
      </c>
      <c r="Z11" s="286" t="str">
        <f>PROPER(IF($A11="","",VLOOKUP($A11,'[1]m round robin žrebna lista'!$A$7:$R$128,4)))</f>
        <v/>
      </c>
      <c r="AA11" s="286" t="str">
        <f>UPPER(IF($A11="","",VLOOKUP($A11,'[1]m round robin žrebna lista'!$A$7:$R$128,5)))</f>
        <v/>
      </c>
      <c r="AB11" s="288" t="str">
        <f>IF(S11="","",IF(S11="1bb","1bb",IF(S11="4bb","4bb",IF(S11=1,0,M8))))</f>
        <v/>
      </c>
      <c r="AC11" s="288" t="str">
        <f>IF(T11="","",IF(T11="2bb","2bb",IF(T11="4bb","4bb",IF(T11=2,0,M9))))</f>
        <v/>
      </c>
      <c r="AD11" s="288" t="str">
        <f>IF(U11="","",IF(U11="3bb","3bb",IF(U11="4bb","4bb",IF(U11=3,0,M10))))</f>
        <v/>
      </c>
      <c r="AE11" s="287"/>
      <c r="AF11" s="288">
        <f>SUM(AB11:AE11)</f>
        <v>0</v>
      </c>
      <c r="AG11" s="289"/>
      <c r="AH11" s="289"/>
      <c r="AI11" s="289"/>
      <c r="AJ11" s="289"/>
      <c r="AK11" s="289"/>
      <c r="AL11" s="289"/>
      <c r="AM11" s="289"/>
      <c r="AN11" s="289"/>
      <c r="AO11" s="289"/>
      <c r="AP11" s="289"/>
      <c r="AQ11" s="289"/>
      <c r="AR11" s="289"/>
      <c r="AS11" s="289"/>
      <c r="AT11" s="289"/>
      <c r="AU11" s="289"/>
      <c r="AV11" s="289"/>
      <c r="AW11" s="289"/>
      <c r="AX11" s="289"/>
      <c r="AY11" s="289"/>
      <c r="AZ11" s="289"/>
      <c r="BA11" s="289"/>
      <c r="BB11" s="289"/>
      <c r="BC11" s="289"/>
      <c r="BD11" s="289"/>
      <c r="BE11" s="289"/>
      <c r="BF11" s="289"/>
      <c r="BG11" s="289"/>
      <c r="BH11" s="289"/>
      <c r="BI11" s="289"/>
      <c r="BJ11" s="289"/>
      <c r="BK11" s="289"/>
      <c r="BL11" s="289"/>
      <c r="BM11" s="289"/>
      <c r="BN11" s="289"/>
      <c r="BO11" s="289"/>
      <c r="BP11" s="289"/>
      <c r="BQ11" s="289"/>
      <c r="BR11" s="289"/>
      <c r="BS11" s="289"/>
      <c r="BT11" s="289"/>
      <c r="BU11" s="289"/>
      <c r="BV11" s="289"/>
      <c r="BW11" s="289"/>
      <c r="BX11" s="289"/>
      <c r="BY11" s="289"/>
      <c r="BZ11" s="289"/>
      <c r="CA11" s="289"/>
      <c r="CB11" s="289"/>
      <c r="CC11" s="289"/>
      <c r="CD11" s="289"/>
      <c r="CE11" s="289"/>
      <c r="CF11" s="289"/>
      <c r="CG11" s="289"/>
      <c r="CH11" s="289"/>
      <c r="CI11" s="289"/>
      <c r="CJ11" s="289"/>
      <c r="CK11" s="289"/>
      <c r="CL11" s="289"/>
      <c r="CM11" s="289"/>
      <c r="CN11" s="289"/>
      <c r="CO11" s="289"/>
      <c r="CP11" s="289"/>
      <c r="CQ11" s="289"/>
      <c r="CR11" s="289"/>
      <c r="CS11" s="289"/>
      <c r="CT11" s="289"/>
      <c r="CU11" s="289"/>
      <c r="CV11" s="289"/>
      <c r="CW11" s="289"/>
      <c r="CX11" s="289"/>
      <c r="CY11" s="289"/>
      <c r="CZ11" s="289"/>
      <c r="DA11" s="289"/>
      <c r="DB11" s="289"/>
      <c r="DC11" s="289"/>
      <c r="DD11" s="289"/>
      <c r="DE11" s="289"/>
      <c r="DF11" s="289"/>
      <c r="DG11" s="289"/>
      <c r="DH11" s="289"/>
      <c r="DI11" s="289"/>
      <c r="DJ11" s="289"/>
      <c r="DK11" s="289"/>
      <c r="DL11" s="289"/>
      <c r="DM11" s="289"/>
      <c r="DN11" s="289"/>
      <c r="DO11" s="289"/>
      <c r="DP11" s="289"/>
      <c r="DQ11" s="289"/>
      <c r="DR11" s="289"/>
      <c r="DS11" s="289"/>
      <c r="DT11" s="289"/>
      <c r="DU11" s="289"/>
      <c r="DV11" s="289"/>
      <c r="DW11" s="289"/>
      <c r="DX11" s="289"/>
      <c r="DY11" s="289"/>
      <c r="DZ11" s="289"/>
      <c r="EA11" s="289"/>
      <c r="EB11" s="289"/>
      <c r="EC11" s="289"/>
      <c r="ED11" s="289"/>
      <c r="EE11" s="289"/>
      <c r="EF11" s="289"/>
      <c r="EG11" s="289"/>
      <c r="EH11" s="289"/>
      <c r="EI11" s="289"/>
      <c r="EJ11" s="289"/>
      <c r="EK11" s="289"/>
      <c r="EL11" s="289"/>
      <c r="EM11" s="289"/>
      <c r="EN11" s="289"/>
      <c r="EO11" s="289"/>
      <c r="EP11" s="289"/>
      <c r="EQ11" s="289"/>
      <c r="ER11" s="289"/>
      <c r="ES11" s="289"/>
      <c r="ET11" s="289"/>
      <c r="EU11" s="289"/>
      <c r="EV11" s="289"/>
      <c r="EW11" s="289"/>
      <c r="EX11" s="289"/>
      <c r="EY11" s="289"/>
      <c r="EZ11" s="289"/>
      <c r="FA11" s="289"/>
      <c r="FB11" s="289"/>
      <c r="FC11" s="289"/>
      <c r="FD11" s="289"/>
      <c r="FE11" s="289"/>
      <c r="FF11" s="289"/>
      <c r="FG11" s="289"/>
      <c r="FH11" s="289"/>
      <c r="FI11" s="289"/>
      <c r="FJ11" s="289"/>
      <c r="FK11" s="289"/>
      <c r="FL11" s="289"/>
      <c r="FM11" s="289"/>
      <c r="FN11" s="289"/>
      <c r="FO11" s="289"/>
      <c r="FP11" s="289"/>
      <c r="FQ11" s="289"/>
      <c r="FR11" s="289"/>
      <c r="FS11" s="289"/>
      <c r="FT11" s="289"/>
      <c r="FU11" s="289"/>
      <c r="FV11" s="289"/>
      <c r="FW11" s="289"/>
      <c r="FX11" s="289"/>
      <c r="FY11" s="289"/>
      <c r="FZ11" s="289"/>
      <c r="GA11" s="289"/>
      <c r="GB11" s="289"/>
      <c r="GC11" s="289"/>
      <c r="GD11" s="289"/>
      <c r="GE11" s="289"/>
      <c r="GF11" s="289"/>
      <c r="GG11" s="289"/>
      <c r="GH11" s="289"/>
      <c r="GI11" s="289"/>
      <c r="GJ11" s="289"/>
      <c r="GK11" s="289"/>
      <c r="GL11" s="289"/>
      <c r="GM11" s="289"/>
      <c r="GN11" s="289"/>
      <c r="GO11" s="289"/>
      <c r="GP11" s="289"/>
      <c r="GQ11" s="289"/>
      <c r="GR11" s="289"/>
      <c r="GS11" s="289"/>
      <c r="GT11" s="289"/>
      <c r="GU11" s="289"/>
      <c r="GV11" s="289"/>
      <c r="GW11" s="289"/>
      <c r="GX11" s="289"/>
      <c r="GY11" s="289"/>
      <c r="GZ11" s="289"/>
      <c r="HA11" s="289"/>
      <c r="HB11" s="289"/>
      <c r="HC11" s="289"/>
      <c r="HD11" s="289"/>
      <c r="HE11" s="289"/>
      <c r="HF11" s="289"/>
      <c r="HG11" s="289"/>
      <c r="HH11" s="289"/>
      <c r="HI11" s="289"/>
      <c r="HJ11" s="289"/>
      <c r="HK11" s="289"/>
      <c r="HL11" s="289"/>
      <c r="HM11" s="289"/>
      <c r="HN11" s="289"/>
      <c r="HO11" s="289"/>
      <c r="HP11" s="289"/>
      <c r="HQ11" s="289"/>
      <c r="HR11" s="289"/>
      <c r="HS11" s="289"/>
      <c r="HT11" s="289"/>
      <c r="HU11" s="289"/>
      <c r="HV11" s="289"/>
      <c r="HW11" s="289"/>
      <c r="HX11" s="289"/>
      <c r="HY11" s="289"/>
      <c r="HZ11" s="289"/>
      <c r="IA11" s="289"/>
      <c r="IB11" s="289"/>
      <c r="IC11" s="289"/>
      <c r="ID11" s="289"/>
      <c r="IE11" s="289"/>
      <c r="IF11" s="289"/>
      <c r="IG11" s="289"/>
      <c r="IH11" s="289"/>
      <c r="II11" s="289"/>
      <c r="IJ11" s="289"/>
      <c r="IK11" s="289"/>
      <c r="IL11" s="289"/>
      <c r="IM11" s="289"/>
      <c r="IN11" s="289"/>
      <c r="IO11" s="289"/>
      <c r="IP11" s="289"/>
      <c r="IQ11" s="289"/>
      <c r="IR11" s="289"/>
      <c r="IS11" s="289"/>
      <c r="IT11" s="289"/>
      <c r="IU11" s="289"/>
    </row>
    <row r="12" spans="1:255" ht="100.50" customHeight="1">
      <c r="A12" s="29"/>
      <c r="B12" s="29"/>
      <c r="C12" s="26" t="s">
        <v>107</v>
      </c>
      <c r="D12" s="26"/>
      <c r="E12" s="27"/>
      <c r="F12" s="28"/>
      <c r="G12" s="29"/>
      <c r="H12" s="29"/>
      <c r="I12" s="29"/>
      <c r="J12" s="29"/>
      <c r="K12" s="157" t="s">
        <v>81</v>
      </c>
      <c r="L12" s="157" t="s">
        <v>82</v>
      </c>
      <c r="M12" s="10"/>
      <c r="N12" s="11"/>
      <c r="O12" s="12"/>
      <c r="P12" s="12"/>
      <c r="Q12" s="12"/>
      <c r="R12" s="12"/>
      <c r="S12" s="12"/>
      <c r="T12" s="12"/>
      <c r="U12" s="12"/>
      <c r="V12" s="12"/>
      <c r="W12" s="12"/>
      <c r="X12" s="12"/>
      <c r="Y12" s="12"/>
      <c r="Z12" s="12"/>
      <c r="AA12" s="12"/>
      <c r="AB12" s="12"/>
      <c r="AC12" s="12"/>
      <c r="AD12" s="12"/>
      <c r="AE12" s="12"/>
      <c r="AF12" s="12"/>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row>
    <row r="13" spans="1:255" s="31" customFormat="1" ht="36.40" customHeight="1">
      <c r="A13" s="29"/>
      <c r="B13" s="29"/>
      <c r="C13" s="32" t="s">
        <v>84</v>
      </c>
      <c r="D13" s="32" t="s">
        <v>85</v>
      </c>
      <c r="E13" s="14" t="s">
        <v>86</v>
      </c>
      <c r="F13" s="32" t="s">
        <v>87</v>
      </c>
      <c r="G13" s="29"/>
      <c r="H13" s="29"/>
      <c r="I13" s="29"/>
      <c r="J13" s="29"/>
      <c r="K13" s="157"/>
      <c r="L13" s="157"/>
      <c r="M13" s="10"/>
      <c r="N13" s="33"/>
      <c r="O13" s="34" t="s">
        <v>84</v>
      </c>
      <c r="P13" s="34" t="s">
        <v>85</v>
      </c>
      <c r="Q13" s="34" t="s">
        <v>86</v>
      </c>
      <c r="R13" s="34" t="s">
        <v>87</v>
      </c>
      <c r="S13" s="35"/>
      <c r="T13" s="42"/>
      <c r="U13" s="42"/>
      <c r="V13" s="42"/>
      <c r="W13" s="42"/>
      <c r="X13" s="34" t="s">
        <v>84</v>
      </c>
      <c r="Y13" s="34" t="s">
        <v>85</v>
      </c>
      <c r="Z13" s="34" t="s">
        <v>86</v>
      </c>
      <c r="AA13" s="34" t="s">
        <v>87</v>
      </c>
      <c r="AB13" s="34"/>
      <c r="AC13" s="34"/>
      <c r="AD13" s="34"/>
      <c r="AE13" s="34"/>
      <c r="AF13" s="36" t="s">
        <v>88</v>
      </c>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row>
    <row r="14" spans="1:255" s="290" customFormat="1" ht="35.70" customHeight="1">
      <c r="A14" s="255"/>
      <c r="B14" s="256" t="n">
        <v>1</v>
      </c>
      <c r="C14" s="257" t="str">
        <f>UPPER(IF($A14="","",VLOOKUP($A14,'[1]m round robin žrebna lista'!$A$7:$R$128,2)))</f>
        <v/>
      </c>
      <c r="D14" s="258" t="s">
        <v>248</v>
      </c>
      <c r="E14" s="258" t="s">
        <v>249</v>
      </c>
      <c r="F14" s="311" t="s">
        <v>91</v>
      </c>
      <c r="G14" s="260"/>
      <c r="H14" s="263" t="s">
        <v>250</v>
      </c>
      <c r="I14" s="263" t="s">
        <v>180</v>
      </c>
      <c r="J14" s="263"/>
      <c r="K14" s="306" t="n">
        <v>2</v>
      </c>
      <c r="L14" s="306" t="s">
        <v>101</v>
      </c>
      <c r="M14" s="37" t="str">
        <f>IF($A14="","",VLOOKUP($A14,'[1]m round robin žrebna lista'!$A$7:$R$128,14))</f>
        <v/>
      </c>
      <c r="N14" s="285"/>
      <c r="O14" s="286" t="str">
        <f>UPPER(IF($A14="","",VLOOKUP($A14,'[1]m round robin žrebna lista'!$A$7:$R$128,2)))</f>
        <v/>
      </c>
      <c r="P14" s="286" t="str">
        <f>UPPER(IF($A14="","",VLOOKUP($A14,'[1]m round robin žrebna lista'!$A$7:$R$128,3)))</f>
        <v/>
      </c>
      <c r="Q14" s="286" t="str">
        <f>PROPER(IF($A14="","",VLOOKUP($A14,'[1]m round robin žrebna lista'!$A$7:$R$128,4)))</f>
        <v/>
      </c>
      <c r="R14" s="286" t="str">
        <f>UPPER(IF($A14="","",VLOOKUP($A14,'[1]m round robin žrebna lista'!$A$7:$R$128,5)))</f>
        <v/>
      </c>
      <c r="S14" s="287"/>
      <c r="T14" s="288"/>
      <c r="U14" s="288"/>
      <c r="V14" s="288"/>
      <c r="W14" s="285"/>
      <c r="X14" s="286" t="str">
        <f>UPPER(IF($A14="","",VLOOKUP($A14,'[1]m round robin žrebna lista'!$A$7:$R$128,2)))</f>
        <v/>
      </c>
      <c r="Y14" s="286" t="str">
        <f>UPPER(IF($A14="","",VLOOKUP($A14,'[1]m round robin žrebna lista'!$A$7:$R$128,3)))</f>
        <v/>
      </c>
      <c r="Z14" s="286" t="str">
        <f>PROPER(IF($A14="","",VLOOKUP($A14,'[1]m round robin žrebna lista'!$A$7:$R$128,4)))</f>
        <v/>
      </c>
      <c r="AA14" s="286" t="str">
        <f>UPPER(IF($A14="","",VLOOKUP($A14,'[1]m round robin žrebna lista'!$A$7:$R$128,5)))</f>
        <v/>
      </c>
      <c r="AB14" s="287"/>
      <c r="AC14" s="288" t="str">
        <f>IF(T14="","",IF(T14="1bb","1bb",IF(T14="2bb","2bb",IF(T14=1,$M15,0))))</f>
        <v/>
      </c>
      <c r="AD14" s="288" t="str">
        <f>IF(U14="","",IF(U14="1bb","1bb",IF(U14="3bb","3bb",IF(U14=1,$M16,0))))</f>
        <v/>
      </c>
      <c r="AE14" s="288" t="str">
        <f>IF(V14="","",IF(V14="1bb","1bb",IF(V14="4bb","4bb",IF(V14=1,$M17,0))))</f>
        <v/>
      </c>
      <c r="AF14" s="288">
        <f>SUM(AC14:AE14)</f>
        <v>0</v>
      </c>
      <c r="AG14" s="289"/>
      <c r="AH14" s="289"/>
      <c r="AI14" s="289"/>
      <c r="AJ14" s="289"/>
      <c r="AK14" s="289"/>
      <c r="AL14" s="289"/>
      <c r="AM14" s="289"/>
      <c r="AN14" s="289"/>
      <c r="AO14" s="289"/>
      <c r="AP14" s="289"/>
      <c r="AQ14" s="289"/>
      <c r="AR14" s="289"/>
      <c r="AS14" s="289"/>
      <c r="AT14" s="289"/>
      <c r="AU14" s="289"/>
      <c r="AV14" s="289"/>
      <c r="AW14" s="289"/>
      <c r="AX14" s="289"/>
      <c r="AY14" s="289"/>
      <c r="AZ14" s="289"/>
      <c r="BA14" s="289"/>
      <c r="BB14" s="289"/>
      <c r="BC14" s="289"/>
      <c r="BD14" s="289"/>
      <c r="BE14" s="289"/>
      <c r="BF14" s="289"/>
      <c r="BG14" s="289"/>
      <c r="BH14" s="289"/>
      <c r="BI14" s="289"/>
      <c r="BJ14" s="289"/>
      <c r="BK14" s="289"/>
      <c r="BL14" s="289"/>
      <c r="BM14" s="289"/>
      <c r="BN14" s="289"/>
      <c r="BO14" s="289"/>
      <c r="BP14" s="289"/>
      <c r="BQ14" s="289"/>
      <c r="BR14" s="289"/>
      <c r="BS14" s="289"/>
      <c r="BT14" s="289"/>
      <c r="BU14" s="289"/>
      <c r="BV14" s="289"/>
      <c r="BW14" s="289"/>
      <c r="BX14" s="289"/>
      <c r="BY14" s="289"/>
      <c r="BZ14" s="289"/>
      <c r="CA14" s="289"/>
      <c r="CB14" s="289"/>
      <c r="CC14" s="289"/>
      <c r="CD14" s="289"/>
      <c r="CE14" s="289"/>
      <c r="CF14" s="289"/>
      <c r="CG14" s="289"/>
      <c r="CH14" s="289"/>
      <c r="CI14" s="289"/>
      <c r="CJ14" s="289"/>
      <c r="CK14" s="289"/>
      <c r="CL14" s="289"/>
      <c r="CM14" s="289"/>
      <c r="CN14" s="289"/>
      <c r="CO14" s="289"/>
      <c r="CP14" s="289"/>
      <c r="CQ14" s="289"/>
      <c r="CR14" s="289"/>
      <c r="CS14" s="289"/>
      <c r="CT14" s="289"/>
      <c r="CU14" s="289"/>
      <c r="CV14" s="289"/>
      <c r="CW14" s="289"/>
      <c r="CX14" s="289"/>
      <c r="CY14" s="289"/>
      <c r="CZ14" s="289"/>
      <c r="DA14" s="289"/>
      <c r="DB14" s="289"/>
      <c r="DC14" s="289"/>
      <c r="DD14" s="289"/>
      <c r="DE14" s="289"/>
      <c r="DF14" s="289"/>
      <c r="DG14" s="289"/>
      <c r="DH14" s="289"/>
      <c r="DI14" s="289"/>
      <c r="DJ14" s="289"/>
      <c r="DK14" s="289"/>
      <c r="DL14" s="289"/>
      <c r="DM14" s="289"/>
      <c r="DN14" s="289"/>
      <c r="DO14" s="289"/>
      <c r="DP14" s="289"/>
      <c r="DQ14" s="289"/>
      <c r="DR14" s="289"/>
      <c r="DS14" s="289"/>
      <c r="DT14" s="289"/>
      <c r="DU14" s="289"/>
      <c r="DV14" s="289"/>
      <c r="DW14" s="289"/>
      <c r="DX14" s="289"/>
      <c r="DY14" s="289"/>
      <c r="DZ14" s="289"/>
      <c r="EA14" s="289"/>
      <c r="EB14" s="289"/>
      <c r="EC14" s="289"/>
      <c r="ED14" s="289"/>
      <c r="EE14" s="289"/>
      <c r="EF14" s="289"/>
      <c r="EG14" s="289"/>
      <c r="EH14" s="289"/>
      <c r="EI14" s="289"/>
      <c r="EJ14" s="289"/>
      <c r="EK14" s="289"/>
      <c r="EL14" s="289"/>
      <c r="EM14" s="289"/>
      <c r="EN14" s="289"/>
      <c r="EO14" s="289"/>
      <c r="EP14" s="289"/>
      <c r="EQ14" s="289"/>
      <c r="ER14" s="289"/>
      <c r="ES14" s="289"/>
      <c r="ET14" s="289"/>
      <c r="EU14" s="289"/>
      <c r="EV14" s="289"/>
      <c r="EW14" s="289"/>
      <c r="EX14" s="289"/>
      <c r="EY14" s="289"/>
      <c r="EZ14" s="289"/>
      <c r="FA14" s="289"/>
      <c r="FB14" s="289"/>
      <c r="FC14" s="289"/>
      <c r="FD14" s="289"/>
      <c r="FE14" s="289"/>
      <c r="FF14" s="289"/>
      <c r="FG14" s="289"/>
      <c r="FH14" s="289"/>
      <c r="FI14" s="289"/>
      <c r="FJ14" s="289"/>
      <c r="FK14" s="289"/>
      <c r="FL14" s="289"/>
      <c r="FM14" s="289"/>
      <c r="FN14" s="289"/>
      <c r="FO14" s="289"/>
      <c r="FP14" s="289"/>
      <c r="FQ14" s="289"/>
      <c r="FR14" s="289"/>
      <c r="FS14" s="289"/>
      <c r="FT14" s="289"/>
      <c r="FU14" s="289"/>
      <c r="FV14" s="289"/>
      <c r="FW14" s="289"/>
      <c r="FX14" s="289"/>
      <c r="FY14" s="289"/>
      <c r="FZ14" s="289"/>
      <c r="GA14" s="289"/>
      <c r="GB14" s="289"/>
      <c r="GC14" s="289"/>
      <c r="GD14" s="289"/>
      <c r="GE14" s="289"/>
      <c r="GF14" s="289"/>
      <c r="GG14" s="289"/>
      <c r="GH14" s="289"/>
      <c r="GI14" s="289"/>
      <c r="GJ14" s="289"/>
      <c r="GK14" s="289"/>
      <c r="GL14" s="289"/>
      <c r="GM14" s="289"/>
      <c r="GN14" s="289"/>
      <c r="GO14" s="289"/>
      <c r="GP14" s="289"/>
      <c r="GQ14" s="289"/>
      <c r="GR14" s="289"/>
      <c r="GS14" s="289"/>
      <c r="GT14" s="289"/>
      <c r="GU14" s="289"/>
      <c r="GV14" s="289"/>
      <c r="GW14" s="289"/>
      <c r="GX14" s="289"/>
      <c r="GY14" s="289"/>
      <c r="GZ14" s="289"/>
      <c r="HA14" s="289"/>
      <c r="HB14" s="289"/>
      <c r="HC14" s="289"/>
      <c r="HD14" s="289"/>
      <c r="HE14" s="289"/>
      <c r="HF14" s="289"/>
      <c r="HG14" s="289"/>
      <c r="HH14" s="289"/>
      <c r="HI14" s="289"/>
      <c r="HJ14" s="289"/>
      <c r="HK14" s="289"/>
      <c r="HL14" s="289"/>
      <c r="HM14" s="289"/>
      <c r="HN14" s="289"/>
      <c r="HO14" s="289"/>
      <c r="HP14" s="289"/>
      <c r="HQ14" s="289"/>
      <c r="HR14" s="289"/>
      <c r="HS14" s="289"/>
      <c r="HT14" s="289"/>
      <c r="HU14" s="289"/>
      <c r="HV14" s="289"/>
      <c r="HW14" s="289"/>
      <c r="HX14" s="289"/>
      <c r="HY14" s="289"/>
      <c r="HZ14" s="289"/>
      <c r="IA14" s="289"/>
      <c r="IB14" s="289"/>
      <c r="IC14" s="289"/>
      <c r="ID14" s="289"/>
      <c r="IE14" s="289"/>
      <c r="IF14" s="289"/>
      <c r="IG14" s="289"/>
      <c r="IH14" s="289"/>
      <c r="II14" s="289"/>
      <c r="IJ14" s="289"/>
      <c r="IK14" s="289"/>
      <c r="IL14" s="289"/>
      <c r="IM14" s="289"/>
      <c r="IN14" s="289"/>
      <c r="IO14" s="289"/>
      <c r="IP14" s="289"/>
      <c r="IQ14" s="289"/>
      <c r="IR14" s="289"/>
      <c r="IS14" s="289"/>
      <c r="IT14" s="289"/>
      <c r="IU14" s="289"/>
    </row>
    <row r="15" spans="1:255" s="290" customFormat="1" ht="35.70" customHeight="1">
      <c r="A15" s="255"/>
      <c r="B15" s="256" t="n">
        <v>2</v>
      </c>
      <c r="C15" s="257" t="str">
        <f>UPPER(IF($A15="","",VLOOKUP($A15,'[1]m round robin žrebna lista'!$A$7:$R$128,2)))</f>
        <v/>
      </c>
      <c r="D15" s="258" t="s">
        <v>251</v>
      </c>
      <c r="E15" s="258" t="s">
        <v>252</v>
      </c>
      <c r="F15" s="311" t="s">
        <v>91</v>
      </c>
      <c r="G15" s="263" t="s">
        <v>253</v>
      </c>
      <c r="H15" s="260"/>
      <c r="I15" s="263" t="s">
        <v>254</v>
      </c>
      <c r="J15" s="263"/>
      <c r="K15" s="313" t="s">
        <v>94</v>
      </c>
      <c r="L15" s="306" t="s">
        <v>95</v>
      </c>
      <c r="M15" s="37" t="str">
        <f>IF($A15="","",VLOOKUP($A15,'[1]m round robin žrebna lista'!$A$7:$R$128,14))</f>
        <v/>
      </c>
      <c r="N15" s="285"/>
      <c r="O15" s="286" t="str">
        <f>UPPER(IF($A15="","",VLOOKUP($A15,'[1]m round robin žrebna lista'!$A$7:$R$128,2)))</f>
        <v/>
      </c>
      <c r="P15" s="286" t="str">
        <f>UPPER(IF($A15="","",VLOOKUP($A15,'[1]m round robin žrebna lista'!$A$7:$R$128,3)))</f>
        <v/>
      </c>
      <c r="Q15" s="286" t="str">
        <f>PROPER(IF($A15="","",VLOOKUP($A15,'[1]m round robin žrebna lista'!$A$7:$R$128,4)))</f>
        <v/>
      </c>
      <c r="R15" s="286" t="str">
        <f>UPPER(IF($A15="","",VLOOKUP($A15,'[1]m round robin žrebna lista'!$A$7:$R$128,5)))</f>
        <v/>
      </c>
      <c r="S15" s="288"/>
      <c r="T15" s="287"/>
      <c r="U15" s="288"/>
      <c r="V15" s="288"/>
      <c r="W15" s="285"/>
      <c r="X15" s="286" t="str">
        <f>UPPER(IF($A15="","",VLOOKUP($A15,'[1]m round robin žrebna lista'!$A$7:$R$128,2)))</f>
        <v/>
      </c>
      <c r="Y15" s="286" t="str">
        <f>UPPER(IF($A15="","",VLOOKUP($A15,'[1]m round robin žrebna lista'!$A$7:$R$128,3)))</f>
        <v/>
      </c>
      <c r="Z15" s="286" t="str">
        <f>PROPER(IF($A15="","",VLOOKUP($A15,'[1]m round robin žrebna lista'!$A$7:$R$128,4)))</f>
        <v/>
      </c>
      <c r="AA15" s="286" t="str">
        <f>UPPER(IF($A15="","",VLOOKUP($A15,'[1]m round robin žrebna lista'!$A$7:$R$128,5)))</f>
        <v/>
      </c>
      <c r="AB15" s="288" t="str">
        <f>IF(S15="","",IF(S15="1bb","1bb",IF(S15="2bb","2bb",IF(S15=1,0,M14))))</f>
        <v/>
      </c>
      <c r="AC15" s="287"/>
      <c r="AD15" s="288" t="str">
        <f>IF(U15="","",IF(U15="2bb","2bb",IF(U15="3bb","3bb",IF(U15=2,M16,0))))</f>
        <v/>
      </c>
      <c r="AE15" s="288" t="str">
        <f>IF(V15="","",IF(V15="2bb","2bb",IF(V15="4bb","4bb",IF(V15=2,M17,0))))</f>
        <v/>
      </c>
      <c r="AF15" s="288">
        <f>SUM(AB15:AE15)</f>
        <v>0</v>
      </c>
      <c r="AG15" s="289"/>
      <c r="AH15" s="289"/>
      <c r="AI15" s="289"/>
      <c r="AJ15" s="289"/>
      <c r="AK15" s="289"/>
      <c r="AL15" s="289"/>
      <c r="AM15" s="289"/>
      <c r="AN15" s="289"/>
      <c r="AO15" s="289"/>
      <c r="AP15" s="289"/>
      <c r="AQ15" s="289"/>
      <c r="AR15" s="289"/>
      <c r="AS15" s="289"/>
      <c r="AT15" s="289"/>
      <c r="AU15" s="289"/>
      <c r="AV15" s="289"/>
      <c r="AW15" s="289"/>
      <c r="AX15" s="289"/>
      <c r="AY15" s="289"/>
      <c r="AZ15" s="289"/>
      <c r="BA15" s="289"/>
      <c r="BB15" s="289"/>
      <c r="BC15" s="289"/>
      <c r="BD15" s="289"/>
      <c r="BE15" s="289"/>
      <c r="BF15" s="289"/>
      <c r="BG15" s="289"/>
      <c r="BH15" s="289"/>
      <c r="BI15" s="289"/>
      <c r="BJ15" s="289"/>
      <c r="BK15" s="289"/>
      <c r="BL15" s="289"/>
      <c r="BM15" s="289"/>
      <c r="BN15" s="289"/>
      <c r="BO15" s="289"/>
      <c r="BP15" s="289"/>
      <c r="BQ15" s="289"/>
      <c r="BR15" s="289"/>
      <c r="BS15" s="289"/>
      <c r="BT15" s="289"/>
      <c r="BU15" s="289"/>
      <c r="BV15" s="289"/>
      <c r="BW15" s="289"/>
      <c r="BX15" s="289"/>
      <c r="BY15" s="289"/>
      <c r="BZ15" s="289"/>
      <c r="CA15" s="289"/>
      <c r="CB15" s="289"/>
      <c r="CC15" s="289"/>
      <c r="CD15" s="289"/>
      <c r="CE15" s="289"/>
      <c r="CF15" s="289"/>
      <c r="CG15" s="289"/>
      <c r="CH15" s="289"/>
      <c r="CI15" s="289"/>
      <c r="CJ15" s="289"/>
      <c r="CK15" s="289"/>
      <c r="CL15" s="289"/>
      <c r="CM15" s="289"/>
      <c r="CN15" s="289"/>
      <c r="CO15" s="289"/>
      <c r="CP15" s="289"/>
      <c r="CQ15" s="289"/>
      <c r="CR15" s="289"/>
      <c r="CS15" s="289"/>
      <c r="CT15" s="289"/>
      <c r="CU15" s="289"/>
      <c r="CV15" s="289"/>
      <c r="CW15" s="289"/>
      <c r="CX15" s="289"/>
      <c r="CY15" s="289"/>
      <c r="CZ15" s="289"/>
      <c r="DA15" s="289"/>
      <c r="DB15" s="289"/>
      <c r="DC15" s="289"/>
      <c r="DD15" s="289"/>
      <c r="DE15" s="289"/>
      <c r="DF15" s="289"/>
      <c r="DG15" s="289"/>
      <c r="DH15" s="289"/>
      <c r="DI15" s="289"/>
      <c r="DJ15" s="289"/>
      <c r="DK15" s="289"/>
      <c r="DL15" s="289"/>
      <c r="DM15" s="289"/>
      <c r="DN15" s="289"/>
      <c r="DO15" s="289"/>
      <c r="DP15" s="289"/>
      <c r="DQ15" s="289"/>
      <c r="DR15" s="289"/>
      <c r="DS15" s="289"/>
      <c r="DT15" s="289"/>
      <c r="DU15" s="289"/>
      <c r="DV15" s="289"/>
      <c r="DW15" s="289"/>
      <c r="DX15" s="289"/>
      <c r="DY15" s="289"/>
      <c r="DZ15" s="289"/>
      <c r="EA15" s="289"/>
      <c r="EB15" s="289"/>
      <c r="EC15" s="289"/>
      <c r="ED15" s="289"/>
      <c r="EE15" s="289"/>
      <c r="EF15" s="289"/>
      <c r="EG15" s="289"/>
      <c r="EH15" s="289"/>
      <c r="EI15" s="289"/>
      <c r="EJ15" s="289"/>
      <c r="EK15" s="289"/>
      <c r="EL15" s="289"/>
      <c r="EM15" s="289"/>
      <c r="EN15" s="289"/>
      <c r="EO15" s="289"/>
      <c r="EP15" s="289"/>
      <c r="EQ15" s="289"/>
      <c r="ER15" s="289"/>
      <c r="ES15" s="289"/>
      <c r="ET15" s="289"/>
      <c r="EU15" s="289"/>
      <c r="EV15" s="289"/>
      <c r="EW15" s="289"/>
      <c r="EX15" s="289"/>
      <c r="EY15" s="289"/>
      <c r="EZ15" s="289"/>
      <c r="FA15" s="289"/>
      <c r="FB15" s="289"/>
      <c r="FC15" s="289"/>
      <c r="FD15" s="289"/>
      <c r="FE15" s="289"/>
      <c r="FF15" s="289"/>
      <c r="FG15" s="289"/>
      <c r="FH15" s="289"/>
      <c r="FI15" s="289"/>
      <c r="FJ15" s="289"/>
      <c r="FK15" s="289"/>
      <c r="FL15" s="289"/>
      <c r="FM15" s="289"/>
      <c r="FN15" s="289"/>
      <c r="FO15" s="289"/>
      <c r="FP15" s="289"/>
      <c r="FQ15" s="289"/>
      <c r="FR15" s="289"/>
      <c r="FS15" s="289"/>
      <c r="FT15" s="289"/>
      <c r="FU15" s="289"/>
      <c r="FV15" s="289"/>
      <c r="FW15" s="289"/>
      <c r="FX15" s="289"/>
      <c r="FY15" s="289"/>
      <c r="FZ15" s="289"/>
      <c r="GA15" s="289"/>
      <c r="GB15" s="289"/>
      <c r="GC15" s="289"/>
      <c r="GD15" s="289"/>
      <c r="GE15" s="289"/>
      <c r="GF15" s="289"/>
      <c r="GG15" s="289"/>
      <c r="GH15" s="289"/>
      <c r="GI15" s="289"/>
      <c r="GJ15" s="289"/>
      <c r="GK15" s="289"/>
      <c r="GL15" s="289"/>
      <c r="GM15" s="289"/>
      <c r="GN15" s="289"/>
      <c r="GO15" s="289"/>
      <c r="GP15" s="289"/>
      <c r="GQ15" s="289"/>
      <c r="GR15" s="289"/>
      <c r="GS15" s="289"/>
      <c r="GT15" s="289"/>
      <c r="GU15" s="289"/>
      <c r="GV15" s="289"/>
      <c r="GW15" s="289"/>
      <c r="GX15" s="289"/>
      <c r="GY15" s="289"/>
      <c r="GZ15" s="289"/>
      <c r="HA15" s="289"/>
      <c r="HB15" s="289"/>
      <c r="HC15" s="289"/>
      <c r="HD15" s="289"/>
      <c r="HE15" s="289"/>
      <c r="HF15" s="289"/>
      <c r="HG15" s="289"/>
      <c r="HH15" s="289"/>
      <c r="HI15" s="289"/>
      <c r="HJ15" s="289"/>
      <c r="HK15" s="289"/>
      <c r="HL15" s="289"/>
      <c r="HM15" s="289"/>
      <c r="HN15" s="289"/>
      <c r="HO15" s="289"/>
      <c r="HP15" s="289"/>
      <c r="HQ15" s="289"/>
      <c r="HR15" s="289"/>
      <c r="HS15" s="289"/>
      <c r="HT15" s="289"/>
      <c r="HU15" s="289"/>
      <c r="HV15" s="289"/>
      <c r="HW15" s="289"/>
      <c r="HX15" s="289"/>
      <c r="HY15" s="289"/>
      <c r="HZ15" s="289"/>
      <c r="IA15" s="289"/>
      <c r="IB15" s="289"/>
      <c r="IC15" s="289"/>
      <c r="ID15" s="289"/>
      <c r="IE15" s="289"/>
      <c r="IF15" s="289"/>
      <c r="IG15" s="289"/>
      <c r="IH15" s="289"/>
      <c r="II15" s="289"/>
      <c r="IJ15" s="289"/>
      <c r="IK15" s="289"/>
      <c r="IL15" s="289"/>
      <c r="IM15" s="289"/>
      <c r="IN15" s="289"/>
      <c r="IO15" s="289"/>
      <c r="IP15" s="289"/>
      <c r="IQ15" s="289"/>
      <c r="IR15" s="289"/>
      <c r="IS15" s="289"/>
      <c r="IT15" s="289"/>
      <c r="IU15" s="289"/>
    </row>
    <row r="16" spans="1:255" s="290" customFormat="1" ht="35.70" customHeight="1">
      <c r="A16" s="255"/>
      <c r="B16" s="256" t="n">
        <v>3</v>
      </c>
      <c r="C16" s="257" t="str">
        <f>UPPER(IF($A16="","",VLOOKUP($A16,'[1]m round robin žrebna lista'!$A$7:$R$128,2)))</f>
        <v/>
      </c>
      <c r="D16" s="258" t="s">
        <v>255</v>
      </c>
      <c r="E16" s="258" t="s">
        <v>111</v>
      </c>
      <c r="F16" s="311" t="s">
        <v>207</v>
      </c>
      <c r="G16" s="263" t="s">
        <v>182</v>
      </c>
      <c r="H16" s="263" t="s">
        <v>242</v>
      </c>
      <c r="I16" s="260"/>
      <c r="J16" s="263"/>
      <c r="K16" s="306" t="n">
        <v>1</v>
      </c>
      <c r="L16" s="306" t="s">
        <v>106</v>
      </c>
      <c r="M16" s="37" t="str">
        <f>IF($A16="","",VLOOKUP($A16,'[1]m round robin žrebna lista'!$A$7:$R$128,14))</f>
        <v/>
      </c>
      <c r="N16" s="285"/>
      <c r="O16" s="286" t="str">
        <f>UPPER(IF($A16="","",VLOOKUP($A16,'[1]m round robin žrebna lista'!$A$7:$R$128,2)))</f>
        <v/>
      </c>
      <c r="P16" s="286" t="str">
        <f>UPPER(IF($A16="","",VLOOKUP($A16,'[1]m round robin žrebna lista'!$A$7:$R$128,3)))</f>
        <v/>
      </c>
      <c r="Q16" s="286" t="str">
        <f>PROPER(IF($A16="","",VLOOKUP($A16,'[1]m round robin žrebna lista'!$A$7:$R$128,4)))</f>
        <v/>
      </c>
      <c r="R16" s="286" t="str">
        <f>UPPER(IF($A16="","",VLOOKUP($A16,'[1]m round robin žrebna lista'!$A$7:$R$128,5)))</f>
        <v/>
      </c>
      <c r="S16" s="288"/>
      <c r="T16" s="288"/>
      <c r="U16" s="287"/>
      <c r="V16" s="288"/>
      <c r="W16" s="285"/>
      <c r="X16" s="286" t="str">
        <f>UPPER(IF($A16="","",VLOOKUP($A16,'[1]m round robin žrebna lista'!$A$7:$R$128,2)))</f>
        <v/>
      </c>
      <c r="Y16" s="286" t="str">
        <f>UPPER(IF($A16="","",VLOOKUP($A16,'[1]m round robin žrebna lista'!$A$7:$R$128,3)))</f>
        <v/>
      </c>
      <c r="Z16" s="286" t="str">
        <f>PROPER(IF($A16="","",VLOOKUP($A16,'[1]m round robin žrebna lista'!$A$7:$R$128,4)))</f>
        <v/>
      </c>
      <c r="AA16" s="286" t="str">
        <f>UPPER(IF($A16="","",VLOOKUP($A16,'[1]m round robin žrebna lista'!$A$7:$R$128,5)))</f>
        <v/>
      </c>
      <c r="AB16" s="288" t="str">
        <f>IF(S16="","",IF(S16="1bb","1bb",IF(S16="3bb","3bb",IF(S16=1,0,M14))))</f>
        <v/>
      </c>
      <c r="AC16" s="288" t="str">
        <f>IF(T16="","",IF(T16="2bb","2bb",IF(T16="3bb","3bb",IF(T16=2,0,M15))))</f>
        <v/>
      </c>
      <c r="AD16" s="287"/>
      <c r="AE16" s="288" t="str">
        <f>IF(V16="","",IF(V16="3bb","3bb",IF(V16="4bb","4bb",IF(V16=3,M17,0))))</f>
        <v/>
      </c>
      <c r="AF16" s="288">
        <f>SUM(AB16:AE16)</f>
        <v>0</v>
      </c>
      <c r="AG16" s="289"/>
      <c r="AH16" s="289"/>
      <c r="AI16" s="289"/>
      <c r="AJ16" s="289"/>
      <c r="AK16" s="289"/>
      <c r="AL16" s="289"/>
      <c r="AM16" s="289"/>
      <c r="AN16" s="289"/>
      <c r="AO16" s="289"/>
      <c r="AP16" s="289"/>
      <c r="AQ16" s="289"/>
      <c r="AR16" s="289"/>
      <c r="AS16" s="289"/>
      <c r="AT16" s="289"/>
      <c r="AU16" s="289"/>
      <c r="AV16" s="289"/>
      <c r="AW16" s="289"/>
      <c r="AX16" s="289"/>
      <c r="AY16" s="289"/>
      <c r="AZ16" s="289"/>
      <c r="BA16" s="289"/>
      <c r="BB16" s="289"/>
      <c r="BC16" s="289"/>
      <c r="BD16" s="289"/>
      <c r="BE16" s="289"/>
      <c r="BF16" s="289"/>
      <c r="BG16" s="289"/>
      <c r="BH16" s="289"/>
      <c r="BI16" s="289"/>
      <c r="BJ16" s="289"/>
      <c r="BK16" s="289"/>
      <c r="BL16" s="289"/>
      <c r="BM16" s="289"/>
      <c r="BN16" s="289"/>
      <c r="BO16" s="289"/>
      <c r="BP16" s="289"/>
      <c r="BQ16" s="289"/>
      <c r="BR16" s="289"/>
      <c r="BS16" s="289"/>
      <c r="BT16" s="289"/>
      <c r="BU16" s="289"/>
      <c r="BV16" s="289"/>
      <c r="BW16" s="289"/>
      <c r="BX16" s="289"/>
      <c r="BY16" s="289"/>
      <c r="BZ16" s="289"/>
      <c r="CA16" s="289"/>
      <c r="CB16" s="289"/>
      <c r="CC16" s="289"/>
      <c r="CD16" s="289"/>
      <c r="CE16" s="289"/>
      <c r="CF16" s="289"/>
      <c r="CG16" s="289"/>
      <c r="CH16" s="289"/>
      <c r="CI16" s="289"/>
      <c r="CJ16" s="289"/>
      <c r="CK16" s="289"/>
      <c r="CL16" s="289"/>
      <c r="CM16" s="289"/>
      <c r="CN16" s="289"/>
      <c r="CO16" s="289"/>
      <c r="CP16" s="289"/>
      <c r="CQ16" s="289"/>
      <c r="CR16" s="289"/>
      <c r="CS16" s="289"/>
      <c r="CT16" s="289"/>
      <c r="CU16" s="289"/>
      <c r="CV16" s="289"/>
      <c r="CW16" s="289"/>
      <c r="CX16" s="289"/>
      <c r="CY16" s="289"/>
      <c r="CZ16" s="289"/>
      <c r="DA16" s="289"/>
      <c r="DB16" s="289"/>
      <c r="DC16" s="289"/>
      <c r="DD16" s="289"/>
      <c r="DE16" s="289"/>
      <c r="DF16" s="289"/>
      <c r="DG16" s="289"/>
      <c r="DH16" s="289"/>
      <c r="DI16" s="289"/>
      <c r="DJ16" s="289"/>
      <c r="DK16" s="289"/>
      <c r="DL16" s="289"/>
      <c r="DM16" s="289"/>
      <c r="DN16" s="289"/>
      <c r="DO16" s="289"/>
      <c r="DP16" s="289"/>
      <c r="DQ16" s="289"/>
      <c r="DR16" s="289"/>
      <c r="DS16" s="289"/>
      <c r="DT16" s="289"/>
      <c r="DU16" s="289"/>
      <c r="DV16" s="289"/>
      <c r="DW16" s="289"/>
      <c r="DX16" s="289"/>
      <c r="DY16" s="289"/>
      <c r="DZ16" s="289"/>
      <c r="EA16" s="289"/>
      <c r="EB16" s="289"/>
      <c r="EC16" s="289"/>
      <c r="ED16" s="289"/>
      <c r="EE16" s="289"/>
      <c r="EF16" s="289"/>
      <c r="EG16" s="289"/>
      <c r="EH16" s="289"/>
      <c r="EI16" s="289"/>
      <c r="EJ16" s="289"/>
      <c r="EK16" s="289"/>
      <c r="EL16" s="289"/>
      <c r="EM16" s="289"/>
      <c r="EN16" s="289"/>
      <c r="EO16" s="289"/>
      <c r="EP16" s="289"/>
      <c r="EQ16" s="289"/>
      <c r="ER16" s="289"/>
      <c r="ES16" s="289"/>
      <c r="ET16" s="289"/>
      <c r="EU16" s="289"/>
      <c r="EV16" s="289"/>
      <c r="EW16" s="289"/>
      <c r="EX16" s="289"/>
      <c r="EY16" s="289"/>
      <c r="EZ16" s="289"/>
      <c r="FA16" s="289"/>
      <c r="FB16" s="289"/>
      <c r="FC16" s="289"/>
      <c r="FD16" s="289"/>
      <c r="FE16" s="289"/>
      <c r="FF16" s="289"/>
      <c r="FG16" s="289"/>
      <c r="FH16" s="289"/>
      <c r="FI16" s="289"/>
      <c r="FJ16" s="289"/>
      <c r="FK16" s="289"/>
      <c r="FL16" s="289"/>
      <c r="FM16" s="289"/>
      <c r="FN16" s="289"/>
      <c r="FO16" s="289"/>
      <c r="FP16" s="289"/>
      <c r="FQ16" s="289"/>
      <c r="FR16" s="289"/>
      <c r="FS16" s="289"/>
      <c r="FT16" s="289"/>
      <c r="FU16" s="289"/>
      <c r="FV16" s="289"/>
      <c r="FW16" s="289"/>
      <c r="FX16" s="289"/>
      <c r="FY16" s="289"/>
      <c r="FZ16" s="289"/>
      <c r="GA16" s="289"/>
      <c r="GB16" s="289"/>
      <c r="GC16" s="289"/>
      <c r="GD16" s="289"/>
      <c r="GE16" s="289"/>
      <c r="GF16" s="289"/>
      <c r="GG16" s="289"/>
      <c r="GH16" s="289"/>
      <c r="GI16" s="289"/>
      <c r="GJ16" s="289"/>
      <c r="GK16" s="289"/>
      <c r="GL16" s="289"/>
      <c r="GM16" s="289"/>
      <c r="GN16" s="289"/>
      <c r="GO16" s="289"/>
      <c r="GP16" s="289"/>
      <c r="GQ16" s="289"/>
      <c r="GR16" s="289"/>
      <c r="GS16" s="289"/>
      <c r="GT16" s="289"/>
      <c r="GU16" s="289"/>
      <c r="GV16" s="289"/>
      <c r="GW16" s="289"/>
      <c r="GX16" s="289"/>
      <c r="GY16" s="289"/>
      <c r="GZ16" s="289"/>
      <c r="HA16" s="289"/>
      <c r="HB16" s="289"/>
      <c r="HC16" s="289"/>
      <c r="HD16" s="289"/>
      <c r="HE16" s="289"/>
      <c r="HF16" s="289"/>
      <c r="HG16" s="289"/>
      <c r="HH16" s="289"/>
      <c r="HI16" s="289"/>
      <c r="HJ16" s="289"/>
      <c r="HK16" s="289"/>
      <c r="HL16" s="289"/>
      <c r="HM16" s="289"/>
      <c r="HN16" s="289"/>
      <c r="HO16" s="289"/>
      <c r="HP16" s="289"/>
      <c r="HQ16" s="289"/>
      <c r="HR16" s="289"/>
      <c r="HS16" s="289"/>
      <c r="HT16" s="289"/>
      <c r="HU16" s="289"/>
      <c r="HV16" s="289"/>
      <c r="HW16" s="289"/>
      <c r="HX16" s="289"/>
      <c r="HY16" s="289"/>
      <c r="HZ16" s="289"/>
      <c r="IA16" s="289"/>
      <c r="IB16" s="289"/>
      <c r="IC16" s="289"/>
      <c r="ID16" s="289"/>
      <c r="IE16" s="289"/>
      <c r="IF16" s="289"/>
      <c r="IG16" s="289"/>
      <c r="IH16" s="289"/>
      <c r="II16" s="289"/>
      <c r="IJ16" s="289"/>
      <c r="IK16" s="289"/>
      <c r="IL16" s="289"/>
      <c r="IM16" s="289"/>
      <c r="IN16" s="289"/>
      <c r="IO16" s="289"/>
      <c r="IP16" s="289"/>
      <c r="IQ16" s="289"/>
      <c r="IR16" s="289"/>
      <c r="IS16" s="289"/>
      <c r="IT16" s="289"/>
      <c r="IU16" s="289"/>
    </row>
    <row r="17" spans="1:255" s="290" customFormat="1" ht="35.70" customHeight="1">
      <c r="A17" s="255"/>
      <c r="B17" s="256" t="n">
        <v>4</v>
      </c>
      <c r="C17" s="257" t="str">
        <f>UPPER(IF($A17="","",VLOOKUP($A17,'[1]m round robin žrebna lista'!$A$7:$R$128,2)))</f>
        <v/>
      </c>
      <c r="D17" s="258" t="str">
        <f>UPPER(IF($A17="","",VLOOKUP($A17,'[1]m round robin žrebna lista'!$A$7:$R$128,3)))</f>
        <v/>
      </c>
      <c r="E17" s="258" t="str">
        <f>PROPER(IF($A17="","",VLOOKUP($A17,'[1]m round robin žrebna lista'!$A$7:$R$128,4)))</f>
        <v/>
      </c>
      <c r="F17" s="259" t="str">
        <f>UPPER(IF($A17="","",VLOOKUP($A17,'[1]m round robin žrebna lista'!$A$7:$R$128,5)))</f>
        <v/>
      </c>
      <c r="G17" s="263"/>
      <c r="H17" s="263"/>
      <c r="I17" s="263"/>
      <c r="J17" s="260"/>
      <c r="K17" s="264"/>
      <c r="L17" s="264"/>
      <c r="M17" s="37" t="str">
        <f>IF($A17="","",VLOOKUP($A17,'[1]m round robin žrebna lista'!$A$7:$R$128,14))</f>
        <v/>
      </c>
      <c r="N17" s="285"/>
      <c r="O17" s="286" t="str">
        <f>UPPER(IF($A17="","",VLOOKUP($A17,'[1]m round robin žrebna lista'!$A$7:$R$128,2)))</f>
        <v/>
      </c>
      <c r="P17" s="286" t="str">
        <f>UPPER(IF($A17="","",VLOOKUP($A17,'[1]m round robin žrebna lista'!$A$7:$R$128,3)))</f>
        <v/>
      </c>
      <c r="Q17" s="286" t="str">
        <f>PROPER(IF($A17="","",VLOOKUP($A17,'[1]m round robin žrebna lista'!$A$7:$R$128,4)))</f>
        <v/>
      </c>
      <c r="R17" s="286" t="str">
        <f>UPPER(IF($A17="","",VLOOKUP($A17,'[1]m round robin žrebna lista'!$A$7:$R$128,5)))</f>
        <v/>
      </c>
      <c r="S17" s="288"/>
      <c r="T17" s="288"/>
      <c r="U17" s="288"/>
      <c r="V17" s="287"/>
      <c r="W17" s="285"/>
      <c r="X17" s="286" t="str">
        <f>UPPER(IF($A17="","",VLOOKUP($A17,'[1]m round robin žrebna lista'!$A$7:$R$128,2)))</f>
        <v/>
      </c>
      <c r="Y17" s="286" t="str">
        <f>UPPER(IF($A17="","",VLOOKUP($A17,'[1]m round robin žrebna lista'!$A$7:$R$128,3)))</f>
        <v/>
      </c>
      <c r="Z17" s="286" t="str">
        <f>PROPER(IF($A17="","",VLOOKUP($A17,'[1]m round robin žrebna lista'!$A$7:$R$128,4)))</f>
        <v/>
      </c>
      <c r="AA17" s="286" t="str">
        <f>UPPER(IF($A17="","",VLOOKUP($A17,'[1]m round robin žrebna lista'!$A$7:$R$128,5)))</f>
        <v/>
      </c>
      <c r="AB17" s="288" t="str">
        <f>IF(S17="","",IF(S17="1bb","1bb",IF(S17="4bb","4bb",IF(S17=1,0,M14))))</f>
        <v/>
      </c>
      <c r="AC17" s="288" t="str">
        <f>IF(T17="","",IF(T17="2bb","2bb",IF(T17="4bb","4bb",IF(T17=2,0,M15))))</f>
        <v/>
      </c>
      <c r="AD17" s="288" t="str">
        <f>IF(U17="","",IF(U17="3bb","3bb",IF(U17="4bb","4bb",IF(U17=3,0,M16))))</f>
        <v/>
      </c>
      <c r="AE17" s="287"/>
      <c r="AF17" s="288">
        <f>SUM(AB17:AD17)</f>
        <v>0</v>
      </c>
      <c r="AG17" s="289"/>
      <c r="AH17" s="289"/>
      <c r="AI17" s="289"/>
      <c r="AJ17" s="289"/>
      <c r="AK17" s="289"/>
      <c r="AL17" s="289"/>
      <c r="AM17" s="289"/>
      <c r="AN17" s="289"/>
      <c r="AO17" s="289"/>
      <c r="AP17" s="289"/>
      <c r="AQ17" s="289"/>
      <c r="AR17" s="289"/>
      <c r="AS17" s="289"/>
      <c r="AT17" s="289"/>
      <c r="AU17" s="289"/>
      <c r="AV17" s="289"/>
      <c r="AW17" s="289"/>
      <c r="AX17" s="289"/>
      <c r="AY17" s="289"/>
      <c r="AZ17" s="289"/>
      <c r="BA17" s="289"/>
      <c r="BB17" s="289"/>
      <c r="BC17" s="289"/>
      <c r="BD17" s="289"/>
      <c r="BE17" s="289"/>
      <c r="BF17" s="289"/>
      <c r="BG17" s="289"/>
      <c r="BH17" s="289"/>
      <c r="BI17" s="289"/>
      <c r="BJ17" s="289"/>
      <c r="BK17" s="289"/>
      <c r="BL17" s="289"/>
      <c r="BM17" s="289"/>
      <c r="BN17" s="289"/>
      <c r="BO17" s="289"/>
      <c r="BP17" s="289"/>
      <c r="BQ17" s="289"/>
      <c r="BR17" s="289"/>
      <c r="BS17" s="289"/>
      <c r="BT17" s="289"/>
      <c r="BU17" s="289"/>
      <c r="BV17" s="289"/>
      <c r="BW17" s="289"/>
      <c r="BX17" s="289"/>
      <c r="BY17" s="289"/>
      <c r="BZ17" s="289"/>
      <c r="CA17" s="289"/>
      <c r="CB17" s="289"/>
      <c r="CC17" s="289"/>
      <c r="CD17" s="289"/>
      <c r="CE17" s="289"/>
      <c r="CF17" s="289"/>
      <c r="CG17" s="289"/>
      <c r="CH17" s="289"/>
      <c r="CI17" s="289"/>
      <c r="CJ17" s="289"/>
      <c r="CK17" s="289"/>
      <c r="CL17" s="289"/>
      <c r="CM17" s="289"/>
      <c r="CN17" s="289"/>
      <c r="CO17" s="289"/>
      <c r="CP17" s="289"/>
      <c r="CQ17" s="289"/>
      <c r="CR17" s="289"/>
      <c r="CS17" s="289"/>
      <c r="CT17" s="289"/>
      <c r="CU17" s="289"/>
      <c r="CV17" s="289"/>
      <c r="CW17" s="289"/>
      <c r="CX17" s="289"/>
      <c r="CY17" s="289"/>
      <c r="CZ17" s="289"/>
      <c r="DA17" s="289"/>
      <c r="DB17" s="289"/>
      <c r="DC17" s="289"/>
      <c r="DD17" s="289"/>
      <c r="DE17" s="289"/>
      <c r="DF17" s="289"/>
      <c r="DG17" s="289"/>
      <c r="DH17" s="289"/>
      <c r="DI17" s="289"/>
      <c r="DJ17" s="289"/>
      <c r="DK17" s="289"/>
      <c r="DL17" s="289"/>
      <c r="DM17" s="289"/>
      <c r="DN17" s="289"/>
      <c r="DO17" s="289"/>
      <c r="DP17" s="289"/>
      <c r="DQ17" s="289"/>
      <c r="DR17" s="289"/>
      <c r="DS17" s="289"/>
      <c r="DT17" s="289"/>
      <c r="DU17" s="289"/>
      <c r="DV17" s="289"/>
      <c r="DW17" s="289"/>
      <c r="DX17" s="289"/>
      <c r="DY17" s="289"/>
      <c r="DZ17" s="289"/>
      <c r="EA17" s="289"/>
      <c r="EB17" s="289"/>
      <c r="EC17" s="289"/>
      <c r="ED17" s="289"/>
      <c r="EE17" s="289"/>
      <c r="EF17" s="289"/>
      <c r="EG17" s="289"/>
      <c r="EH17" s="289"/>
      <c r="EI17" s="289"/>
      <c r="EJ17" s="289"/>
      <c r="EK17" s="289"/>
      <c r="EL17" s="289"/>
      <c r="EM17" s="289"/>
      <c r="EN17" s="289"/>
      <c r="EO17" s="289"/>
      <c r="EP17" s="289"/>
      <c r="EQ17" s="289"/>
      <c r="ER17" s="289"/>
      <c r="ES17" s="289"/>
      <c r="ET17" s="289"/>
      <c r="EU17" s="289"/>
      <c r="EV17" s="289"/>
      <c r="EW17" s="289"/>
      <c r="EX17" s="289"/>
      <c r="EY17" s="289"/>
      <c r="EZ17" s="289"/>
      <c r="FA17" s="289"/>
      <c r="FB17" s="289"/>
      <c r="FC17" s="289"/>
      <c r="FD17" s="289"/>
      <c r="FE17" s="289"/>
      <c r="FF17" s="289"/>
      <c r="FG17" s="289"/>
      <c r="FH17" s="289"/>
      <c r="FI17" s="289"/>
      <c r="FJ17" s="289"/>
      <c r="FK17" s="289"/>
      <c r="FL17" s="289"/>
      <c r="FM17" s="289"/>
      <c r="FN17" s="289"/>
      <c r="FO17" s="289"/>
      <c r="FP17" s="289"/>
      <c r="FQ17" s="289"/>
      <c r="FR17" s="289"/>
      <c r="FS17" s="289"/>
      <c r="FT17" s="289"/>
      <c r="FU17" s="289"/>
      <c r="FV17" s="289"/>
      <c r="FW17" s="289"/>
      <c r="FX17" s="289"/>
      <c r="FY17" s="289"/>
      <c r="FZ17" s="289"/>
      <c r="GA17" s="289"/>
      <c r="GB17" s="289"/>
      <c r="GC17" s="289"/>
      <c r="GD17" s="289"/>
      <c r="GE17" s="289"/>
      <c r="GF17" s="289"/>
      <c r="GG17" s="289"/>
      <c r="GH17" s="289"/>
      <c r="GI17" s="289"/>
      <c r="GJ17" s="289"/>
      <c r="GK17" s="289"/>
      <c r="GL17" s="289"/>
      <c r="GM17" s="289"/>
      <c r="GN17" s="289"/>
      <c r="GO17" s="289"/>
      <c r="GP17" s="289"/>
      <c r="GQ17" s="289"/>
      <c r="GR17" s="289"/>
      <c r="GS17" s="289"/>
      <c r="GT17" s="289"/>
      <c r="GU17" s="289"/>
      <c r="GV17" s="289"/>
      <c r="GW17" s="289"/>
      <c r="GX17" s="289"/>
      <c r="GY17" s="289"/>
      <c r="GZ17" s="289"/>
      <c r="HA17" s="289"/>
      <c r="HB17" s="289"/>
      <c r="HC17" s="289"/>
      <c r="HD17" s="289"/>
      <c r="HE17" s="289"/>
      <c r="HF17" s="289"/>
      <c r="HG17" s="289"/>
      <c r="HH17" s="289"/>
      <c r="HI17" s="289"/>
      <c r="HJ17" s="289"/>
      <c r="HK17" s="289"/>
      <c r="HL17" s="289"/>
      <c r="HM17" s="289"/>
      <c r="HN17" s="289"/>
      <c r="HO17" s="289"/>
      <c r="HP17" s="289"/>
      <c r="HQ17" s="289"/>
      <c r="HR17" s="289"/>
      <c r="HS17" s="289"/>
      <c r="HT17" s="289"/>
      <c r="HU17" s="289"/>
      <c r="HV17" s="289"/>
      <c r="HW17" s="289"/>
      <c r="HX17" s="289"/>
      <c r="HY17" s="289"/>
      <c r="HZ17" s="289"/>
      <c r="IA17" s="289"/>
      <c r="IB17" s="289"/>
      <c r="IC17" s="289"/>
      <c r="ID17" s="289"/>
      <c r="IE17" s="289"/>
      <c r="IF17" s="289"/>
      <c r="IG17" s="289"/>
      <c r="IH17" s="289"/>
      <c r="II17" s="289"/>
      <c r="IJ17" s="289"/>
      <c r="IK17" s="289"/>
      <c r="IL17" s="289"/>
      <c r="IM17" s="289"/>
      <c r="IN17" s="289"/>
      <c r="IO17" s="289"/>
      <c r="IP17" s="289"/>
      <c r="IQ17" s="289"/>
      <c r="IR17" s="289"/>
      <c r="IS17" s="289"/>
      <c r="IT17" s="289"/>
      <c r="IU17" s="289"/>
    </row>
    <row r="18" spans="1:255" ht="90" customHeight="1">
      <c r="A18" s="29"/>
      <c r="B18" s="29"/>
      <c r="C18" s="26" t="s">
        <v>117</v>
      </c>
      <c r="D18" s="26"/>
      <c r="E18" s="27"/>
      <c r="F18" s="28"/>
      <c r="G18" s="29"/>
      <c r="H18" s="29"/>
      <c r="I18" s="29"/>
      <c r="J18" s="29"/>
      <c r="K18" s="157" t="s">
        <v>81</v>
      </c>
      <c r="L18" s="157" t="s">
        <v>82</v>
      </c>
      <c r="M18" s="10"/>
      <c r="N18" s="11"/>
      <c r="O18" s="12"/>
      <c r="P18" s="12"/>
      <c r="Q18" s="12"/>
      <c r="R18" s="12"/>
      <c r="S18" s="12"/>
      <c r="T18" s="12"/>
      <c r="U18" s="12"/>
      <c r="V18" s="12"/>
      <c r="W18" s="12"/>
      <c r="X18" s="12"/>
      <c r="Y18" s="12"/>
      <c r="Z18" s="12"/>
      <c r="AA18" s="12"/>
      <c r="AB18" s="12"/>
      <c r="AC18" s="12"/>
      <c r="AD18" s="12"/>
      <c r="AE18" s="12"/>
      <c r="AF18" s="12"/>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row>
    <row r="19" spans="1:255" s="31" customFormat="1" ht="40.50" customHeight="1">
      <c r="A19" s="29"/>
      <c r="B19" s="29"/>
      <c r="C19" s="32" t="s">
        <v>84</v>
      </c>
      <c r="D19" s="32" t="s">
        <v>85</v>
      </c>
      <c r="E19" s="14" t="s">
        <v>86</v>
      </c>
      <c r="F19" s="32" t="s">
        <v>87</v>
      </c>
      <c r="G19" s="29"/>
      <c r="H19" s="29"/>
      <c r="I19" s="29"/>
      <c r="J19" s="29"/>
      <c r="K19" s="157"/>
      <c r="L19" s="157"/>
      <c r="M19" s="10"/>
      <c r="N19" s="33"/>
      <c r="O19" s="34" t="s">
        <v>84</v>
      </c>
      <c r="P19" s="34" t="s">
        <v>85</v>
      </c>
      <c r="Q19" s="34" t="s">
        <v>86</v>
      </c>
      <c r="R19" s="34" t="s">
        <v>87</v>
      </c>
      <c r="S19" s="35"/>
      <c r="T19" s="42"/>
      <c r="U19" s="42"/>
      <c r="V19" s="42"/>
      <c r="W19" s="42"/>
      <c r="X19" s="34" t="s">
        <v>84</v>
      </c>
      <c r="Y19" s="34" t="s">
        <v>85</v>
      </c>
      <c r="Z19" s="34" t="s">
        <v>86</v>
      </c>
      <c r="AA19" s="34" t="s">
        <v>87</v>
      </c>
      <c r="AB19" s="34"/>
      <c r="AC19" s="34"/>
      <c r="AD19" s="34"/>
      <c r="AE19" s="34"/>
      <c r="AF19" s="36" t="s">
        <v>88</v>
      </c>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c r="IO19" s="33"/>
      <c r="IP19" s="33"/>
      <c r="IQ19" s="33"/>
      <c r="IR19" s="33"/>
      <c r="IS19" s="33"/>
      <c r="IT19" s="33"/>
      <c r="IU19" s="33"/>
    </row>
    <row r="20" spans="1:255" s="290" customFormat="1" ht="35.70" customHeight="1">
      <c r="A20" s="255"/>
      <c r="B20" s="256" t="n">
        <v>1</v>
      </c>
      <c r="C20" s="257" t="str">
        <f>UPPER(IF($A20="","",VLOOKUP($A20,'[1]m round robin žrebna lista'!$A$7:$R$128,2)))</f>
        <v/>
      </c>
      <c r="D20" s="258" t="str">
        <f>UPPER(IF($A20="","",VLOOKUP($A20,'[1]m round robin žrebna lista'!$A$7:$R$128,3)))</f>
        <v/>
      </c>
      <c r="E20" s="258" t="str">
        <f>PROPER(IF($A20="","",VLOOKUP($A20,'[1]m round robin žrebna lista'!$A$7:$R$128,4)))</f>
        <v/>
      </c>
      <c r="F20" s="259" t="str">
        <f>UPPER(IF($A20="","",VLOOKUP($A20,'[1]m round robin žrebna lista'!$A$7:$R$128,5)))</f>
        <v/>
      </c>
      <c r="G20" s="260"/>
      <c r="H20" s="263"/>
      <c r="I20" s="263"/>
      <c r="J20" s="263"/>
      <c r="K20" s="264"/>
      <c r="L20" s="264"/>
      <c r="M20" s="37" t="str">
        <f>IF($A20="","",VLOOKUP($A20,'[1]m round robin žrebna lista'!$A$7:$R$128,14))</f>
        <v/>
      </c>
      <c r="N20" s="285"/>
      <c r="O20" s="286" t="str">
        <f>UPPER(IF($A20="","",VLOOKUP($A20,'[1]m round robin žrebna lista'!$A$7:$R$128,2)))</f>
        <v/>
      </c>
      <c r="P20" s="286" t="str">
        <f>UPPER(IF($A20="","",VLOOKUP($A20,'[1]m round robin žrebna lista'!$A$7:$R$128,3)))</f>
        <v/>
      </c>
      <c r="Q20" s="286" t="str">
        <f>PROPER(IF($A20="","",VLOOKUP($A20,'[1]m round robin žrebna lista'!$A$7:$R$128,4)))</f>
        <v/>
      </c>
      <c r="R20" s="286" t="str">
        <f>UPPER(IF($A20="","",VLOOKUP($A20,'[1]m round robin žrebna lista'!$A$7:$R$128,5)))</f>
        <v/>
      </c>
      <c r="S20" s="287"/>
      <c r="T20" s="288"/>
      <c r="U20" s="288"/>
      <c r="V20" s="288"/>
      <c r="W20" s="285"/>
      <c r="X20" s="286" t="str">
        <f>UPPER(IF($A20="","",VLOOKUP($A20,'[1]m round robin žrebna lista'!$A$7:$R$128,2)))</f>
        <v/>
      </c>
      <c r="Y20" s="286" t="str">
        <f>UPPER(IF($A20="","",VLOOKUP($A20,'[1]m round robin žrebna lista'!$A$7:$R$128,3)))</f>
        <v/>
      </c>
      <c r="Z20" s="286" t="str">
        <f>PROPER(IF($A20="","",VLOOKUP($A20,'[1]m round robin žrebna lista'!$A$7:$R$128,4)))</f>
        <v/>
      </c>
      <c r="AA20" s="286" t="str">
        <f>UPPER(IF($A20="","",VLOOKUP($A20,'[1]m round robin žrebna lista'!$A$7:$R$128,5)))</f>
        <v/>
      </c>
      <c r="AB20" s="287"/>
      <c r="AC20" s="288" t="str">
        <f>IF(T20="","",IF(T20="1bb","1bb",IF(T20="2bb","2bb",IF(T20=1,$M21,0))))</f>
        <v/>
      </c>
      <c r="AD20" s="288" t="str">
        <f>IF(U20="","",IF(U20="1bb","1bb",IF(U20="3bb","3bb",IF(U20=1,$M22,0))))</f>
        <v/>
      </c>
      <c r="AE20" s="288" t="str">
        <f>IF(V20="","",IF(V20="1bb","1bb",IF(V20="4bb","4bb",IF(V20=1,$M23,0))))</f>
        <v/>
      </c>
      <c r="AF20" s="288">
        <f>SUM(AC20:AE20)</f>
        <v>0</v>
      </c>
      <c r="AG20" s="289"/>
      <c r="AH20" s="289"/>
      <c r="AI20" s="289"/>
      <c r="AJ20" s="289"/>
      <c r="AK20" s="289"/>
      <c r="AL20" s="289"/>
      <c r="AM20" s="289"/>
      <c r="AN20" s="289"/>
      <c r="AO20" s="289"/>
      <c r="AP20" s="289"/>
      <c r="AQ20" s="289"/>
      <c r="AR20" s="289"/>
      <c r="AS20" s="289"/>
      <c r="AT20" s="289"/>
      <c r="AU20" s="289"/>
      <c r="AV20" s="289"/>
      <c r="AW20" s="289"/>
      <c r="AX20" s="289"/>
      <c r="AY20" s="289"/>
      <c r="AZ20" s="289"/>
      <c r="BA20" s="289"/>
      <c r="BB20" s="289"/>
      <c r="BC20" s="289"/>
      <c r="BD20" s="289"/>
      <c r="BE20" s="289"/>
      <c r="BF20" s="289"/>
      <c r="BG20" s="289"/>
      <c r="BH20" s="289"/>
      <c r="BI20" s="289"/>
      <c r="BJ20" s="289"/>
      <c r="BK20" s="289"/>
      <c r="BL20" s="289"/>
      <c r="BM20" s="289"/>
      <c r="BN20" s="289"/>
      <c r="BO20" s="289"/>
      <c r="BP20" s="289"/>
      <c r="BQ20" s="289"/>
      <c r="BR20" s="289"/>
      <c r="BS20" s="289"/>
      <c r="BT20" s="289"/>
      <c r="BU20" s="289"/>
      <c r="BV20" s="289"/>
      <c r="BW20" s="289"/>
      <c r="BX20" s="289"/>
      <c r="BY20" s="289"/>
      <c r="BZ20" s="289"/>
      <c r="CA20" s="289"/>
      <c r="CB20" s="289"/>
      <c r="CC20" s="289"/>
      <c r="CD20" s="289"/>
      <c r="CE20" s="289"/>
      <c r="CF20" s="289"/>
      <c r="CG20" s="289"/>
      <c r="CH20" s="289"/>
      <c r="CI20" s="289"/>
      <c r="CJ20" s="289"/>
      <c r="CK20" s="289"/>
      <c r="CL20" s="289"/>
      <c r="CM20" s="289"/>
      <c r="CN20" s="289"/>
      <c r="CO20" s="289"/>
      <c r="CP20" s="289"/>
      <c r="CQ20" s="289"/>
      <c r="CR20" s="289"/>
      <c r="CS20" s="289"/>
      <c r="CT20" s="289"/>
      <c r="CU20" s="289"/>
      <c r="CV20" s="289"/>
      <c r="CW20" s="289"/>
      <c r="CX20" s="289"/>
      <c r="CY20" s="289"/>
      <c r="CZ20" s="289"/>
      <c r="DA20" s="289"/>
      <c r="DB20" s="289"/>
      <c r="DC20" s="289"/>
      <c r="DD20" s="289"/>
      <c r="DE20" s="289"/>
      <c r="DF20" s="289"/>
      <c r="DG20" s="289"/>
      <c r="DH20" s="289"/>
      <c r="DI20" s="289"/>
      <c r="DJ20" s="289"/>
      <c r="DK20" s="289"/>
      <c r="DL20" s="289"/>
      <c r="DM20" s="289"/>
      <c r="DN20" s="289"/>
      <c r="DO20" s="289"/>
      <c r="DP20" s="289"/>
      <c r="DQ20" s="289"/>
      <c r="DR20" s="289"/>
      <c r="DS20" s="289"/>
      <c r="DT20" s="289"/>
      <c r="DU20" s="289"/>
      <c r="DV20" s="289"/>
      <c r="DW20" s="289"/>
      <c r="DX20" s="289"/>
      <c r="DY20" s="289"/>
      <c r="DZ20" s="289"/>
      <c r="EA20" s="289"/>
      <c r="EB20" s="289"/>
      <c r="EC20" s="289"/>
      <c r="ED20" s="289"/>
      <c r="EE20" s="289"/>
      <c r="EF20" s="289"/>
      <c r="EG20" s="289"/>
      <c r="EH20" s="289"/>
      <c r="EI20" s="289"/>
      <c r="EJ20" s="289"/>
      <c r="EK20" s="289"/>
      <c r="EL20" s="289"/>
      <c r="EM20" s="289"/>
      <c r="EN20" s="289"/>
      <c r="EO20" s="289"/>
      <c r="EP20" s="289"/>
      <c r="EQ20" s="289"/>
      <c r="ER20" s="289"/>
      <c r="ES20" s="289"/>
      <c r="ET20" s="289"/>
      <c r="EU20" s="289"/>
      <c r="EV20" s="289"/>
      <c r="EW20" s="289"/>
      <c r="EX20" s="289"/>
      <c r="EY20" s="289"/>
      <c r="EZ20" s="289"/>
      <c r="FA20" s="289"/>
      <c r="FB20" s="289"/>
      <c r="FC20" s="289"/>
      <c r="FD20" s="289"/>
      <c r="FE20" s="289"/>
      <c r="FF20" s="289"/>
      <c r="FG20" s="289"/>
      <c r="FH20" s="289"/>
      <c r="FI20" s="289"/>
      <c r="FJ20" s="289"/>
      <c r="FK20" s="289"/>
      <c r="FL20" s="289"/>
      <c r="FM20" s="289"/>
      <c r="FN20" s="289"/>
      <c r="FO20" s="289"/>
      <c r="FP20" s="289"/>
      <c r="FQ20" s="289"/>
      <c r="FR20" s="289"/>
      <c r="FS20" s="289"/>
      <c r="FT20" s="289"/>
      <c r="FU20" s="289"/>
      <c r="FV20" s="289"/>
      <c r="FW20" s="289"/>
      <c r="FX20" s="289"/>
      <c r="FY20" s="289"/>
      <c r="FZ20" s="289"/>
      <c r="GA20" s="289"/>
      <c r="GB20" s="289"/>
      <c r="GC20" s="289"/>
      <c r="GD20" s="289"/>
      <c r="GE20" s="289"/>
      <c r="GF20" s="289"/>
      <c r="GG20" s="289"/>
      <c r="GH20" s="289"/>
      <c r="GI20" s="289"/>
      <c r="GJ20" s="289"/>
      <c r="GK20" s="289"/>
      <c r="GL20" s="289"/>
      <c r="GM20" s="289"/>
      <c r="GN20" s="289"/>
      <c r="GO20" s="289"/>
      <c r="GP20" s="289"/>
      <c r="GQ20" s="289"/>
      <c r="GR20" s="289"/>
      <c r="GS20" s="289"/>
      <c r="GT20" s="289"/>
      <c r="GU20" s="289"/>
      <c r="GV20" s="289"/>
      <c r="GW20" s="289"/>
      <c r="GX20" s="289"/>
      <c r="GY20" s="289"/>
      <c r="GZ20" s="289"/>
      <c r="HA20" s="289"/>
      <c r="HB20" s="289"/>
      <c r="HC20" s="289"/>
      <c r="HD20" s="289"/>
      <c r="HE20" s="289"/>
      <c r="HF20" s="289"/>
      <c r="HG20" s="289"/>
      <c r="HH20" s="289"/>
      <c r="HI20" s="289"/>
      <c r="HJ20" s="289"/>
      <c r="HK20" s="289"/>
      <c r="HL20" s="289"/>
      <c r="HM20" s="289"/>
      <c r="HN20" s="289"/>
      <c r="HO20" s="289"/>
      <c r="HP20" s="289"/>
      <c r="HQ20" s="289"/>
      <c r="HR20" s="289"/>
      <c r="HS20" s="289"/>
      <c r="HT20" s="289"/>
      <c r="HU20" s="289"/>
      <c r="HV20" s="289"/>
      <c r="HW20" s="289"/>
      <c r="HX20" s="289"/>
      <c r="HY20" s="289"/>
      <c r="HZ20" s="289"/>
      <c r="IA20" s="289"/>
      <c r="IB20" s="289"/>
      <c r="IC20" s="289"/>
      <c r="ID20" s="289"/>
      <c r="IE20" s="289"/>
      <c r="IF20" s="289"/>
      <c r="IG20" s="289"/>
      <c r="IH20" s="289"/>
      <c r="II20" s="289"/>
      <c r="IJ20" s="289"/>
      <c r="IK20" s="289"/>
      <c r="IL20" s="289"/>
      <c r="IM20" s="289"/>
      <c r="IN20" s="289"/>
      <c r="IO20" s="289"/>
      <c r="IP20" s="289"/>
      <c r="IQ20" s="289"/>
      <c r="IR20" s="289"/>
      <c r="IS20" s="289"/>
      <c r="IT20" s="289"/>
      <c r="IU20" s="289"/>
    </row>
    <row r="21" spans="1:255" s="290" customFormat="1" ht="35.70" customHeight="1">
      <c r="A21" s="255"/>
      <c r="B21" s="256" t="n">
        <v>2</v>
      </c>
      <c r="C21" s="257" t="str">
        <f>UPPER(IF($A21="","",VLOOKUP($A21,'[1]m round robin žrebna lista'!$A$7:$R$128,2)))</f>
        <v/>
      </c>
      <c r="D21" s="258" t="str">
        <f>UPPER(IF($A21="","",VLOOKUP($A21,'[1]m round robin žrebna lista'!$A$7:$R$128,3)))</f>
        <v/>
      </c>
      <c r="E21" s="258" t="str">
        <f>PROPER(IF($A21="","",VLOOKUP($A21,'[1]m round robin žrebna lista'!$A$7:$R$128,4)))</f>
        <v/>
      </c>
      <c r="F21" s="259" t="str">
        <f>UPPER(IF($A21="","",VLOOKUP($A21,'[1]m round robin žrebna lista'!$A$7:$R$128,5)))</f>
        <v/>
      </c>
      <c r="G21" s="263"/>
      <c r="H21" s="260"/>
      <c r="I21" s="263"/>
      <c r="J21" s="263"/>
      <c r="K21" s="264"/>
      <c r="L21" s="264"/>
      <c r="M21" s="37" t="str">
        <f>IF($A21="","",VLOOKUP($A21,'[1]m round robin žrebna lista'!$A$7:$R$128,14))</f>
        <v/>
      </c>
      <c r="N21" s="285"/>
      <c r="O21" s="286" t="str">
        <f>UPPER(IF($A21="","",VLOOKUP($A21,'[1]m round robin žrebna lista'!$A$7:$R$128,2)))</f>
        <v/>
      </c>
      <c r="P21" s="286" t="str">
        <f>UPPER(IF($A21="","",VLOOKUP($A21,'[1]m round robin žrebna lista'!$A$7:$R$128,3)))</f>
        <v/>
      </c>
      <c r="Q21" s="286" t="str">
        <f>PROPER(IF($A21="","",VLOOKUP($A21,'[1]m round robin žrebna lista'!$A$7:$R$128,4)))</f>
        <v/>
      </c>
      <c r="R21" s="286" t="str">
        <f>UPPER(IF($A21="","",VLOOKUP($A21,'[1]m round robin žrebna lista'!$A$7:$R$128,5)))</f>
        <v/>
      </c>
      <c r="S21" s="288"/>
      <c r="T21" s="287"/>
      <c r="U21" s="288"/>
      <c r="V21" s="288"/>
      <c r="W21" s="285"/>
      <c r="X21" s="286" t="str">
        <f>UPPER(IF($A21="","",VLOOKUP($A21,'[1]m round robin žrebna lista'!$A$7:$R$128,2)))</f>
        <v/>
      </c>
      <c r="Y21" s="286" t="str">
        <f>UPPER(IF($A21="","",VLOOKUP($A21,'[1]m round robin žrebna lista'!$A$7:$R$128,3)))</f>
        <v/>
      </c>
      <c r="Z21" s="286" t="str">
        <f>PROPER(IF($A21="","",VLOOKUP($A21,'[1]m round robin žrebna lista'!$A$7:$R$128,4)))</f>
        <v/>
      </c>
      <c r="AA21" s="286" t="str">
        <f>UPPER(IF($A21="","",VLOOKUP($A21,'[1]m round robin žrebna lista'!$A$7:$R$128,5)))</f>
        <v/>
      </c>
      <c r="AB21" s="288" t="str">
        <f>IF(S21="","",IF(S21="1bb","1bb",IF(S21="2bb","2bb",IF(S21=1,0,M20))))</f>
        <v/>
      </c>
      <c r="AC21" s="287"/>
      <c r="AD21" s="288" t="str">
        <f>IF(U21="","",IF(U21="2bb","2bb",IF(U21="3bb","3bb",IF(U21=2,M22,0))))</f>
        <v/>
      </c>
      <c r="AE21" s="288" t="str">
        <f>IF(V21="","",IF(V21="2bb","2bb",IF(V21="4bb","4bb",IF(V21=2,M23,0))))</f>
        <v/>
      </c>
      <c r="AF21" s="288">
        <f>SUM(AB21:AE21)</f>
        <v>0</v>
      </c>
      <c r="AG21" s="289"/>
      <c r="AH21" s="289"/>
      <c r="AI21" s="289"/>
      <c r="AJ21" s="289"/>
      <c r="AK21" s="289"/>
      <c r="AL21" s="289"/>
      <c r="AM21" s="289"/>
      <c r="AN21" s="289"/>
      <c r="AO21" s="289"/>
      <c r="AP21" s="289"/>
      <c r="AQ21" s="289"/>
      <c r="AR21" s="289"/>
      <c r="AS21" s="289"/>
      <c r="AT21" s="289"/>
      <c r="AU21" s="289"/>
      <c r="AV21" s="289"/>
      <c r="AW21" s="289"/>
      <c r="AX21" s="289"/>
      <c r="AY21" s="289"/>
      <c r="AZ21" s="289"/>
      <c r="BA21" s="289"/>
      <c r="BB21" s="289"/>
      <c r="BC21" s="289"/>
      <c r="BD21" s="289"/>
      <c r="BE21" s="289"/>
      <c r="BF21" s="289"/>
      <c r="BG21" s="289"/>
      <c r="BH21" s="289"/>
      <c r="BI21" s="289"/>
      <c r="BJ21" s="289"/>
      <c r="BK21" s="289"/>
      <c r="BL21" s="289"/>
      <c r="BM21" s="289"/>
      <c r="BN21" s="289"/>
      <c r="BO21" s="289"/>
      <c r="BP21" s="289"/>
      <c r="BQ21" s="289"/>
      <c r="BR21" s="289"/>
      <c r="BS21" s="289"/>
      <c r="BT21" s="289"/>
      <c r="BU21" s="289"/>
      <c r="BV21" s="289"/>
      <c r="BW21" s="289"/>
      <c r="BX21" s="289"/>
      <c r="BY21" s="289"/>
      <c r="BZ21" s="289"/>
      <c r="CA21" s="289"/>
      <c r="CB21" s="289"/>
      <c r="CC21" s="289"/>
      <c r="CD21" s="289"/>
      <c r="CE21" s="289"/>
      <c r="CF21" s="289"/>
      <c r="CG21" s="289"/>
      <c r="CH21" s="289"/>
      <c r="CI21" s="289"/>
      <c r="CJ21" s="289"/>
      <c r="CK21" s="289"/>
      <c r="CL21" s="289"/>
      <c r="CM21" s="289"/>
      <c r="CN21" s="289"/>
      <c r="CO21" s="289"/>
      <c r="CP21" s="289"/>
      <c r="CQ21" s="289"/>
      <c r="CR21" s="289"/>
      <c r="CS21" s="289"/>
      <c r="CT21" s="289"/>
      <c r="CU21" s="289"/>
      <c r="CV21" s="289"/>
      <c r="CW21" s="289"/>
      <c r="CX21" s="289"/>
      <c r="CY21" s="289"/>
      <c r="CZ21" s="289"/>
      <c r="DA21" s="289"/>
      <c r="DB21" s="289"/>
      <c r="DC21" s="289"/>
      <c r="DD21" s="289"/>
      <c r="DE21" s="289"/>
      <c r="DF21" s="289"/>
      <c r="DG21" s="289"/>
      <c r="DH21" s="289"/>
      <c r="DI21" s="289"/>
      <c r="DJ21" s="289"/>
      <c r="DK21" s="289"/>
      <c r="DL21" s="289"/>
      <c r="DM21" s="289"/>
      <c r="DN21" s="289"/>
      <c r="DO21" s="289"/>
      <c r="DP21" s="289"/>
      <c r="DQ21" s="289"/>
      <c r="DR21" s="289"/>
      <c r="DS21" s="289"/>
      <c r="DT21" s="289"/>
      <c r="DU21" s="289"/>
      <c r="DV21" s="289"/>
      <c r="DW21" s="289"/>
      <c r="DX21" s="289"/>
      <c r="DY21" s="289"/>
      <c r="DZ21" s="289"/>
      <c r="EA21" s="289"/>
      <c r="EB21" s="289"/>
      <c r="EC21" s="289"/>
      <c r="ED21" s="289"/>
      <c r="EE21" s="289"/>
      <c r="EF21" s="289"/>
      <c r="EG21" s="289"/>
      <c r="EH21" s="289"/>
      <c r="EI21" s="289"/>
      <c r="EJ21" s="289"/>
      <c r="EK21" s="289"/>
      <c r="EL21" s="289"/>
      <c r="EM21" s="289"/>
      <c r="EN21" s="289"/>
      <c r="EO21" s="289"/>
      <c r="EP21" s="289"/>
      <c r="EQ21" s="289"/>
      <c r="ER21" s="289"/>
      <c r="ES21" s="289"/>
      <c r="ET21" s="289"/>
      <c r="EU21" s="289"/>
      <c r="EV21" s="289"/>
      <c r="EW21" s="289"/>
      <c r="EX21" s="289"/>
      <c r="EY21" s="289"/>
      <c r="EZ21" s="289"/>
      <c r="FA21" s="289"/>
      <c r="FB21" s="289"/>
      <c r="FC21" s="289"/>
      <c r="FD21" s="289"/>
      <c r="FE21" s="289"/>
      <c r="FF21" s="289"/>
      <c r="FG21" s="289"/>
      <c r="FH21" s="289"/>
      <c r="FI21" s="289"/>
      <c r="FJ21" s="289"/>
      <c r="FK21" s="289"/>
      <c r="FL21" s="289"/>
      <c r="FM21" s="289"/>
      <c r="FN21" s="289"/>
      <c r="FO21" s="289"/>
      <c r="FP21" s="289"/>
      <c r="FQ21" s="289"/>
      <c r="FR21" s="289"/>
      <c r="FS21" s="289"/>
      <c r="FT21" s="289"/>
      <c r="FU21" s="289"/>
      <c r="FV21" s="289"/>
      <c r="FW21" s="289"/>
      <c r="FX21" s="289"/>
      <c r="FY21" s="289"/>
      <c r="FZ21" s="289"/>
      <c r="GA21" s="289"/>
      <c r="GB21" s="289"/>
      <c r="GC21" s="289"/>
      <c r="GD21" s="289"/>
      <c r="GE21" s="289"/>
      <c r="GF21" s="289"/>
      <c r="GG21" s="289"/>
      <c r="GH21" s="289"/>
      <c r="GI21" s="289"/>
      <c r="GJ21" s="289"/>
      <c r="GK21" s="289"/>
      <c r="GL21" s="289"/>
      <c r="GM21" s="289"/>
      <c r="GN21" s="289"/>
      <c r="GO21" s="289"/>
      <c r="GP21" s="289"/>
      <c r="GQ21" s="289"/>
      <c r="GR21" s="289"/>
      <c r="GS21" s="289"/>
      <c r="GT21" s="289"/>
      <c r="GU21" s="289"/>
      <c r="GV21" s="289"/>
      <c r="GW21" s="289"/>
      <c r="GX21" s="289"/>
      <c r="GY21" s="289"/>
      <c r="GZ21" s="289"/>
      <c r="HA21" s="289"/>
      <c r="HB21" s="289"/>
      <c r="HC21" s="289"/>
      <c r="HD21" s="289"/>
      <c r="HE21" s="289"/>
      <c r="HF21" s="289"/>
      <c r="HG21" s="289"/>
      <c r="HH21" s="289"/>
      <c r="HI21" s="289"/>
      <c r="HJ21" s="289"/>
      <c r="HK21" s="289"/>
      <c r="HL21" s="289"/>
      <c r="HM21" s="289"/>
      <c r="HN21" s="289"/>
      <c r="HO21" s="289"/>
      <c r="HP21" s="289"/>
      <c r="HQ21" s="289"/>
      <c r="HR21" s="289"/>
      <c r="HS21" s="289"/>
      <c r="HT21" s="289"/>
      <c r="HU21" s="289"/>
      <c r="HV21" s="289"/>
      <c r="HW21" s="289"/>
      <c r="HX21" s="289"/>
      <c r="HY21" s="289"/>
      <c r="HZ21" s="289"/>
      <c r="IA21" s="289"/>
      <c r="IB21" s="289"/>
      <c r="IC21" s="289"/>
      <c r="ID21" s="289"/>
      <c r="IE21" s="289"/>
      <c r="IF21" s="289"/>
      <c r="IG21" s="289"/>
      <c r="IH21" s="289"/>
      <c r="II21" s="289"/>
      <c r="IJ21" s="289"/>
      <c r="IK21" s="289"/>
      <c r="IL21" s="289"/>
      <c r="IM21" s="289"/>
      <c r="IN21" s="289"/>
      <c r="IO21" s="289"/>
      <c r="IP21" s="289"/>
      <c r="IQ21" s="289"/>
      <c r="IR21" s="289"/>
      <c r="IS21" s="289"/>
      <c r="IT21" s="289"/>
      <c r="IU21" s="289"/>
    </row>
    <row r="22" spans="1:255" s="290" customFormat="1" ht="35.70" customHeight="1">
      <c r="A22" s="255"/>
      <c r="B22" s="256" t="n">
        <v>3</v>
      </c>
      <c r="C22" s="257" t="str">
        <f>UPPER(IF($A22="","",VLOOKUP($A22,'[1]m round robin žrebna lista'!$A$7:$R$128,2)))</f>
        <v/>
      </c>
      <c r="D22" s="258" t="str">
        <f>UPPER(IF($A22="","",VLOOKUP($A22,'[1]m round robin žrebna lista'!$A$7:$R$128,3)))</f>
        <v/>
      </c>
      <c r="E22" s="258" t="str">
        <f>PROPER(IF($A22="","",VLOOKUP($A22,'[1]m round robin žrebna lista'!$A$7:$R$128,4)))</f>
        <v/>
      </c>
      <c r="F22" s="259" t="str">
        <f>UPPER(IF($A22="","",VLOOKUP($A22,'[1]m round robin žrebna lista'!$A$7:$R$128,5)))</f>
        <v/>
      </c>
      <c r="G22" s="263"/>
      <c r="H22" s="263"/>
      <c r="I22" s="260"/>
      <c r="J22" s="263"/>
      <c r="K22" s="264"/>
      <c r="L22" s="264"/>
      <c r="M22" s="37" t="str">
        <f>IF($A22="","",VLOOKUP($A22,'[1]m round robin žrebna lista'!$A$7:$R$128,14))</f>
        <v/>
      </c>
      <c r="N22" s="285"/>
      <c r="O22" s="286" t="str">
        <f>UPPER(IF($A22="","",VLOOKUP($A22,'[1]m round robin žrebna lista'!$A$7:$R$128,2)))</f>
        <v/>
      </c>
      <c r="P22" s="286" t="str">
        <f>UPPER(IF($A22="","",VLOOKUP($A22,'[1]m round robin žrebna lista'!$A$7:$R$128,3)))</f>
        <v/>
      </c>
      <c r="Q22" s="286" t="str">
        <f>PROPER(IF($A22="","",VLOOKUP($A22,'[1]m round robin žrebna lista'!$A$7:$R$128,4)))</f>
        <v/>
      </c>
      <c r="R22" s="286" t="str">
        <f>UPPER(IF($A22="","",VLOOKUP($A22,'[1]m round robin žrebna lista'!$A$7:$R$128,5)))</f>
        <v/>
      </c>
      <c r="S22" s="288"/>
      <c r="T22" s="288"/>
      <c r="U22" s="287"/>
      <c r="V22" s="288"/>
      <c r="W22" s="285"/>
      <c r="X22" s="286" t="str">
        <f>UPPER(IF($A22="","",VLOOKUP($A22,'[1]m round robin žrebna lista'!$A$7:$R$128,2)))</f>
        <v/>
      </c>
      <c r="Y22" s="286" t="str">
        <f>UPPER(IF($A22="","",VLOOKUP($A22,'[1]m round robin žrebna lista'!$A$7:$R$128,3)))</f>
        <v/>
      </c>
      <c r="Z22" s="286" t="str">
        <f>PROPER(IF($A22="","",VLOOKUP($A22,'[1]m round robin žrebna lista'!$A$7:$R$128,4)))</f>
        <v/>
      </c>
      <c r="AA22" s="286" t="str">
        <f>UPPER(IF($A22="","",VLOOKUP($A22,'[1]m round robin žrebna lista'!$A$7:$R$128,5)))</f>
        <v/>
      </c>
      <c r="AB22" s="288" t="str">
        <f>IF(S22="","",IF(S22="1bb","1bb",IF(S22="3bb","3bb",IF(S22=1,0,M20))))</f>
        <v/>
      </c>
      <c r="AC22" s="288" t="str">
        <f>IF(T22="","",IF(T22="2bb","2bb",IF(T22="3bb","3bb",IF(T22=2,0,M21))))</f>
        <v/>
      </c>
      <c r="AD22" s="287"/>
      <c r="AE22" s="288" t="str">
        <f>IF(V22="","",IF(V22="3bb","3bb",IF(V22="4bb","4bb",IF(V22=3,M23,0))))</f>
        <v/>
      </c>
      <c r="AF22" s="288">
        <f>SUM(AB22:AE22)</f>
        <v>0</v>
      </c>
      <c r="AG22" s="289"/>
      <c r="AH22" s="289"/>
      <c r="AI22" s="289"/>
      <c r="AJ22" s="289"/>
      <c r="AK22" s="289"/>
      <c r="AL22" s="289"/>
      <c r="AM22" s="289"/>
      <c r="AN22" s="289"/>
      <c r="AO22" s="289"/>
      <c r="AP22" s="289"/>
      <c r="AQ22" s="289"/>
      <c r="AR22" s="289"/>
      <c r="AS22" s="289"/>
      <c r="AT22" s="289"/>
      <c r="AU22" s="289"/>
      <c r="AV22" s="289"/>
      <c r="AW22" s="289"/>
      <c r="AX22" s="289"/>
      <c r="AY22" s="289"/>
      <c r="AZ22" s="289"/>
      <c r="BA22" s="289"/>
      <c r="BB22" s="289"/>
      <c r="BC22" s="289"/>
      <c r="BD22" s="289"/>
      <c r="BE22" s="289"/>
      <c r="BF22" s="289"/>
      <c r="BG22" s="289"/>
      <c r="BH22" s="289"/>
      <c r="BI22" s="289"/>
      <c r="BJ22" s="289"/>
      <c r="BK22" s="289"/>
      <c r="BL22" s="289"/>
      <c r="BM22" s="289"/>
      <c r="BN22" s="289"/>
      <c r="BO22" s="289"/>
      <c r="BP22" s="289"/>
      <c r="BQ22" s="289"/>
      <c r="BR22" s="289"/>
      <c r="BS22" s="289"/>
      <c r="BT22" s="289"/>
      <c r="BU22" s="289"/>
      <c r="BV22" s="289"/>
      <c r="BW22" s="289"/>
      <c r="BX22" s="289"/>
      <c r="BY22" s="289"/>
      <c r="BZ22" s="289"/>
      <c r="CA22" s="289"/>
      <c r="CB22" s="289"/>
      <c r="CC22" s="289"/>
      <c r="CD22" s="289"/>
      <c r="CE22" s="289"/>
      <c r="CF22" s="289"/>
      <c r="CG22" s="289"/>
      <c r="CH22" s="289"/>
      <c r="CI22" s="289"/>
      <c r="CJ22" s="289"/>
      <c r="CK22" s="289"/>
      <c r="CL22" s="289"/>
      <c r="CM22" s="289"/>
      <c r="CN22" s="289"/>
      <c r="CO22" s="289"/>
      <c r="CP22" s="289"/>
      <c r="CQ22" s="289"/>
      <c r="CR22" s="289"/>
      <c r="CS22" s="289"/>
      <c r="CT22" s="289"/>
      <c r="CU22" s="289"/>
      <c r="CV22" s="289"/>
      <c r="CW22" s="289"/>
      <c r="CX22" s="289"/>
      <c r="CY22" s="289"/>
      <c r="CZ22" s="289"/>
      <c r="DA22" s="289"/>
      <c r="DB22" s="289"/>
      <c r="DC22" s="289"/>
      <c r="DD22" s="289"/>
      <c r="DE22" s="289"/>
      <c r="DF22" s="289"/>
      <c r="DG22" s="289"/>
      <c r="DH22" s="289"/>
      <c r="DI22" s="289"/>
      <c r="DJ22" s="289"/>
      <c r="DK22" s="289"/>
      <c r="DL22" s="289"/>
      <c r="DM22" s="289"/>
      <c r="DN22" s="289"/>
      <c r="DO22" s="289"/>
      <c r="DP22" s="289"/>
      <c r="DQ22" s="289"/>
      <c r="DR22" s="289"/>
      <c r="DS22" s="289"/>
      <c r="DT22" s="289"/>
      <c r="DU22" s="289"/>
      <c r="DV22" s="289"/>
      <c r="DW22" s="289"/>
      <c r="DX22" s="289"/>
      <c r="DY22" s="289"/>
      <c r="DZ22" s="289"/>
      <c r="EA22" s="289"/>
      <c r="EB22" s="289"/>
      <c r="EC22" s="289"/>
      <c r="ED22" s="289"/>
      <c r="EE22" s="289"/>
      <c r="EF22" s="289"/>
      <c r="EG22" s="289"/>
      <c r="EH22" s="289"/>
      <c r="EI22" s="289"/>
      <c r="EJ22" s="289"/>
      <c r="EK22" s="289"/>
      <c r="EL22" s="289"/>
      <c r="EM22" s="289"/>
      <c r="EN22" s="289"/>
      <c r="EO22" s="289"/>
      <c r="EP22" s="289"/>
      <c r="EQ22" s="289"/>
      <c r="ER22" s="289"/>
      <c r="ES22" s="289"/>
      <c r="ET22" s="289"/>
      <c r="EU22" s="289"/>
      <c r="EV22" s="289"/>
      <c r="EW22" s="289"/>
      <c r="EX22" s="289"/>
      <c r="EY22" s="289"/>
      <c r="EZ22" s="289"/>
      <c r="FA22" s="289"/>
      <c r="FB22" s="289"/>
      <c r="FC22" s="289"/>
      <c r="FD22" s="289"/>
      <c r="FE22" s="289"/>
      <c r="FF22" s="289"/>
      <c r="FG22" s="289"/>
      <c r="FH22" s="289"/>
      <c r="FI22" s="289"/>
      <c r="FJ22" s="289"/>
      <c r="FK22" s="289"/>
      <c r="FL22" s="289"/>
      <c r="FM22" s="289"/>
      <c r="FN22" s="289"/>
      <c r="FO22" s="289"/>
      <c r="FP22" s="289"/>
      <c r="FQ22" s="289"/>
      <c r="FR22" s="289"/>
      <c r="FS22" s="289"/>
      <c r="FT22" s="289"/>
      <c r="FU22" s="289"/>
      <c r="FV22" s="289"/>
      <c r="FW22" s="289"/>
      <c r="FX22" s="289"/>
      <c r="FY22" s="289"/>
      <c r="FZ22" s="289"/>
      <c r="GA22" s="289"/>
      <c r="GB22" s="289"/>
      <c r="GC22" s="289"/>
      <c r="GD22" s="289"/>
      <c r="GE22" s="289"/>
      <c r="GF22" s="289"/>
      <c r="GG22" s="289"/>
      <c r="GH22" s="289"/>
      <c r="GI22" s="289"/>
      <c r="GJ22" s="289"/>
      <c r="GK22" s="289"/>
      <c r="GL22" s="289"/>
      <c r="GM22" s="289"/>
      <c r="GN22" s="289"/>
      <c r="GO22" s="289"/>
      <c r="GP22" s="289"/>
      <c r="GQ22" s="289"/>
      <c r="GR22" s="289"/>
      <c r="GS22" s="289"/>
      <c r="GT22" s="289"/>
      <c r="GU22" s="289"/>
      <c r="GV22" s="289"/>
      <c r="GW22" s="289"/>
      <c r="GX22" s="289"/>
      <c r="GY22" s="289"/>
      <c r="GZ22" s="289"/>
      <c r="HA22" s="289"/>
      <c r="HB22" s="289"/>
      <c r="HC22" s="289"/>
      <c r="HD22" s="289"/>
      <c r="HE22" s="289"/>
      <c r="HF22" s="289"/>
      <c r="HG22" s="289"/>
      <c r="HH22" s="289"/>
      <c r="HI22" s="289"/>
      <c r="HJ22" s="289"/>
      <c r="HK22" s="289"/>
      <c r="HL22" s="289"/>
      <c r="HM22" s="289"/>
      <c r="HN22" s="289"/>
      <c r="HO22" s="289"/>
      <c r="HP22" s="289"/>
      <c r="HQ22" s="289"/>
      <c r="HR22" s="289"/>
      <c r="HS22" s="289"/>
      <c r="HT22" s="289"/>
      <c r="HU22" s="289"/>
      <c r="HV22" s="289"/>
      <c r="HW22" s="289"/>
      <c r="HX22" s="289"/>
      <c r="HY22" s="289"/>
      <c r="HZ22" s="289"/>
      <c r="IA22" s="289"/>
      <c r="IB22" s="289"/>
      <c r="IC22" s="289"/>
      <c r="ID22" s="289"/>
      <c r="IE22" s="289"/>
      <c r="IF22" s="289"/>
      <c r="IG22" s="289"/>
      <c r="IH22" s="289"/>
      <c r="II22" s="289"/>
      <c r="IJ22" s="289"/>
      <c r="IK22" s="289"/>
      <c r="IL22" s="289"/>
      <c r="IM22" s="289"/>
      <c r="IN22" s="289"/>
      <c r="IO22" s="289"/>
      <c r="IP22" s="289"/>
      <c r="IQ22" s="289"/>
      <c r="IR22" s="289"/>
      <c r="IS22" s="289"/>
      <c r="IT22" s="289"/>
      <c r="IU22" s="289"/>
    </row>
    <row r="23" spans="1:255" s="290" customFormat="1" ht="35.70" customHeight="1">
      <c r="A23" s="255"/>
      <c r="B23" s="256" t="n">
        <v>4</v>
      </c>
      <c r="C23" s="257" t="str">
        <f>UPPER(IF($A23="","",VLOOKUP($A23,'[1]m round robin žrebna lista'!$A$7:$R$128,2)))</f>
        <v/>
      </c>
      <c r="D23" s="258" t="str">
        <f>UPPER(IF($A23="","",VLOOKUP($A23,'[1]m round robin žrebna lista'!$A$7:$R$128,3)))</f>
        <v/>
      </c>
      <c r="E23" s="258" t="str">
        <f>PROPER(IF($A23="","",VLOOKUP($A23,'[1]m round robin žrebna lista'!$A$7:$R$128,4)))</f>
        <v/>
      </c>
      <c r="F23" s="259" t="str">
        <f>UPPER(IF($A23="","",VLOOKUP($A23,'[1]m round robin žrebna lista'!$A$7:$R$128,5)))</f>
        <v/>
      </c>
      <c r="G23" s="263"/>
      <c r="H23" s="263"/>
      <c r="I23" s="263"/>
      <c r="J23" s="260"/>
      <c r="K23" s="264"/>
      <c r="L23" s="264"/>
      <c r="M23" s="37" t="str">
        <f>IF($A23="","",VLOOKUP($A23,'[1]m round robin žrebna lista'!$A$7:$R$128,14))</f>
        <v/>
      </c>
      <c r="N23" s="285"/>
      <c r="O23" s="286" t="str">
        <f>UPPER(IF($A23="","",VLOOKUP($A23,'[1]m round robin žrebna lista'!$A$7:$R$128,2)))</f>
        <v/>
      </c>
      <c r="P23" s="286" t="str">
        <f>UPPER(IF($A23="","",VLOOKUP($A23,'[1]m round robin žrebna lista'!$A$7:$R$128,3)))</f>
        <v/>
      </c>
      <c r="Q23" s="286" t="str">
        <f>PROPER(IF($A23="","",VLOOKUP($A23,'[1]m round robin žrebna lista'!$A$7:$R$128,4)))</f>
        <v/>
      </c>
      <c r="R23" s="286" t="str">
        <f>UPPER(IF($A23="","",VLOOKUP($A23,'[1]m round robin žrebna lista'!$A$7:$R$128,5)))</f>
        <v/>
      </c>
      <c r="S23" s="288"/>
      <c r="T23" s="288"/>
      <c r="U23" s="288"/>
      <c r="V23" s="287"/>
      <c r="W23" s="285"/>
      <c r="X23" s="286" t="str">
        <f>UPPER(IF($A23="","",VLOOKUP($A23,'[1]m round robin žrebna lista'!$A$7:$R$128,2)))</f>
        <v/>
      </c>
      <c r="Y23" s="286" t="str">
        <f>UPPER(IF($A23="","",VLOOKUP($A23,'[1]m round robin žrebna lista'!$A$7:$R$128,3)))</f>
        <v/>
      </c>
      <c r="Z23" s="286" t="str">
        <f>PROPER(IF($A23="","",VLOOKUP($A23,'[1]m round robin žrebna lista'!$A$7:$R$128,4)))</f>
        <v/>
      </c>
      <c r="AA23" s="286" t="str">
        <f>UPPER(IF($A23="","",VLOOKUP($A23,'[1]m round robin žrebna lista'!$A$7:$R$128,5)))</f>
        <v/>
      </c>
      <c r="AB23" s="288" t="str">
        <f>IF(S23="","",IF(S23="1bb","1bb",IF(S23="4bb","4bb",IF(S23=1,0,M20))))</f>
        <v/>
      </c>
      <c r="AC23" s="288" t="str">
        <f>IF(T23="","",IF(T23="2bb","2bb",IF(T23="4bb","4bb",IF(T23=2,0,M21))))</f>
        <v/>
      </c>
      <c r="AD23" s="288" t="str">
        <f>IF(U23="","",IF(U23="3bb","3bb",IF(U23="4bb","4bb",IF(U23=3,0,M22))))</f>
        <v/>
      </c>
      <c r="AE23" s="287"/>
      <c r="AF23" s="288">
        <f>SUM(AB23:AD23)</f>
        <v>0</v>
      </c>
      <c r="AG23" s="289"/>
      <c r="AH23" s="289"/>
      <c r="AI23" s="289"/>
      <c r="AJ23" s="289"/>
      <c r="AK23" s="289"/>
      <c r="AL23" s="289"/>
      <c r="AM23" s="289"/>
      <c r="AN23" s="289"/>
      <c r="AO23" s="289"/>
      <c r="AP23" s="289"/>
      <c r="AQ23" s="289"/>
      <c r="AR23" s="289"/>
      <c r="AS23" s="289"/>
      <c r="AT23" s="289"/>
      <c r="AU23" s="289"/>
      <c r="AV23" s="289"/>
      <c r="AW23" s="289"/>
      <c r="AX23" s="289"/>
      <c r="AY23" s="289"/>
      <c r="AZ23" s="289"/>
      <c r="BA23" s="289"/>
      <c r="BB23" s="289"/>
      <c r="BC23" s="289"/>
      <c r="BD23" s="289"/>
      <c r="BE23" s="289"/>
      <c r="BF23" s="289"/>
      <c r="BG23" s="289"/>
      <c r="BH23" s="289"/>
      <c r="BI23" s="289"/>
      <c r="BJ23" s="289"/>
      <c r="BK23" s="289"/>
      <c r="BL23" s="289"/>
      <c r="BM23" s="289"/>
      <c r="BN23" s="289"/>
      <c r="BO23" s="289"/>
      <c r="BP23" s="289"/>
      <c r="BQ23" s="289"/>
      <c r="BR23" s="289"/>
      <c r="BS23" s="289"/>
      <c r="BT23" s="289"/>
      <c r="BU23" s="289"/>
      <c r="BV23" s="289"/>
      <c r="BW23" s="289"/>
      <c r="BX23" s="289"/>
      <c r="BY23" s="289"/>
      <c r="BZ23" s="289"/>
      <c r="CA23" s="289"/>
      <c r="CB23" s="289"/>
      <c r="CC23" s="289"/>
      <c r="CD23" s="289"/>
      <c r="CE23" s="289"/>
      <c r="CF23" s="289"/>
      <c r="CG23" s="289"/>
      <c r="CH23" s="289"/>
      <c r="CI23" s="289"/>
      <c r="CJ23" s="289"/>
      <c r="CK23" s="289"/>
      <c r="CL23" s="289"/>
      <c r="CM23" s="289"/>
      <c r="CN23" s="289"/>
      <c r="CO23" s="289"/>
      <c r="CP23" s="289"/>
      <c r="CQ23" s="289"/>
      <c r="CR23" s="289"/>
      <c r="CS23" s="289"/>
      <c r="CT23" s="289"/>
      <c r="CU23" s="289"/>
      <c r="CV23" s="289"/>
      <c r="CW23" s="289"/>
      <c r="CX23" s="289"/>
      <c r="CY23" s="289"/>
      <c r="CZ23" s="289"/>
      <c r="DA23" s="289"/>
      <c r="DB23" s="289"/>
      <c r="DC23" s="289"/>
      <c r="DD23" s="289"/>
      <c r="DE23" s="289"/>
      <c r="DF23" s="289"/>
      <c r="DG23" s="289"/>
      <c r="DH23" s="289"/>
      <c r="DI23" s="289"/>
      <c r="DJ23" s="289"/>
      <c r="DK23" s="289"/>
      <c r="DL23" s="289"/>
      <c r="DM23" s="289"/>
      <c r="DN23" s="289"/>
      <c r="DO23" s="289"/>
      <c r="DP23" s="289"/>
      <c r="DQ23" s="289"/>
      <c r="DR23" s="289"/>
      <c r="DS23" s="289"/>
      <c r="DT23" s="289"/>
      <c r="DU23" s="289"/>
      <c r="DV23" s="289"/>
      <c r="DW23" s="289"/>
      <c r="DX23" s="289"/>
      <c r="DY23" s="289"/>
      <c r="DZ23" s="289"/>
      <c r="EA23" s="289"/>
      <c r="EB23" s="289"/>
      <c r="EC23" s="289"/>
      <c r="ED23" s="289"/>
      <c r="EE23" s="289"/>
      <c r="EF23" s="289"/>
      <c r="EG23" s="289"/>
      <c r="EH23" s="289"/>
      <c r="EI23" s="289"/>
      <c r="EJ23" s="289"/>
      <c r="EK23" s="289"/>
      <c r="EL23" s="289"/>
      <c r="EM23" s="289"/>
      <c r="EN23" s="289"/>
      <c r="EO23" s="289"/>
      <c r="EP23" s="289"/>
      <c r="EQ23" s="289"/>
      <c r="ER23" s="289"/>
      <c r="ES23" s="289"/>
      <c r="ET23" s="289"/>
      <c r="EU23" s="289"/>
      <c r="EV23" s="289"/>
      <c r="EW23" s="289"/>
      <c r="EX23" s="289"/>
      <c r="EY23" s="289"/>
      <c r="EZ23" s="289"/>
      <c r="FA23" s="289"/>
      <c r="FB23" s="289"/>
      <c r="FC23" s="289"/>
      <c r="FD23" s="289"/>
      <c r="FE23" s="289"/>
      <c r="FF23" s="289"/>
      <c r="FG23" s="289"/>
      <c r="FH23" s="289"/>
      <c r="FI23" s="289"/>
      <c r="FJ23" s="289"/>
      <c r="FK23" s="289"/>
      <c r="FL23" s="289"/>
      <c r="FM23" s="289"/>
      <c r="FN23" s="289"/>
      <c r="FO23" s="289"/>
      <c r="FP23" s="289"/>
      <c r="FQ23" s="289"/>
      <c r="FR23" s="289"/>
      <c r="FS23" s="289"/>
      <c r="FT23" s="289"/>
      <c r="FU23" s="289"/>
      <c r="FV23" s="289"/>
      <c r="FW23" s="289"/>
      <c r="FX23" s="289"/>
      <c r="FY23" s="289"/>
      <c r="FZ23" s="289"/>
      <c r="GA23" s="289"/>
      <c r="GB23" s="289"/>
      <c r="GC23" s="289"/>
      <c r="GD23" s="289"/>
      <c r="GE23" s="289"/>
      <c r="GF23" s="289"/>
      <c r="GG23" s="289"/>
      <c r="GH23" s="289"/>
      <c r="GI23" s="289"/>
      <c r="GJ23" s="289"/>
      <c r="GK23" s="289"/>
      <c r="GL23" s="289"/>
      <c r="GM23" s="289"/>
      <c r="GN23" s="289"/>
      <c r="GO23" s="289"/>
      <c r="GP23" s="289"/>
      <c r="GQ23" s="289"/>
      <c r="GR23" s="289"/>
      <c r="GS23" s="289"/>
      <c r="GT23" s="289"/>
      <c r="GU23" s="289"/>
      <c r="GV23" s="289"/>
      <c r="GW23" s="289"/>
      <c r="GX23" s="289"/>
      <c r="GY23" s="289"/>
      <c r="GZ23" s="289"/>
      <c r="HA23" s="289"/>
      <c r="HB23" s="289"/>
      <c r="HC23" s="289"/>
      <c r="HD23" s="289"/>
      <c r="HE23" s="289"/>
      <c r="HF23" s="289"/>
      <c r="HG23" s="289"/>
      <c r="HH23" s="289"/>
      <c r="HI23" s="289"/>
      <c r="HJ23" s="289"/>
      <c r="HK23" s="289"/>
      <c r="HL23" s="289"/>
      <c r="HM23" s="289"/>
      <c r="HN23" s="289"/>
      <c r="HO23" s="289"/>
      <c r="HP23" s="289"/>
      <c r="HQ23" s="289"/>
      <c r="HR23" s="289"/>
      <c r="HS23" s="289"/>
      <c r="HT23" s="289"/>
      <c r="HU23" s="289"/>
      <c r="HV23" s="289"/>
      <c r="HW23" s="289"/>
      <c r="HX23" s="289"/>
      <c r="HY23" s="289"/>
      <c r="HZ23" s="289"/>
      <c r="IA23" s="289"/>
      <c r="IB23" s="289"/>
      <c r="IC23" s="289"/>
      <c r="ID23" s="289"/>
      <c r="IE23" s="289"/>
      <c r="IF23" s="289"/>
      <c r="IG23" s="289"/>
      <c r="IH23" s="289"/>
      <c r="II23" s="289"/>
      <c r="IJ23" s="289"/>
      <c r="IK23" s="289"/>
      <c r="IL23" s="289"/>
      <c r="IM23" s="289"/>
      <c r="IN23" s="289"/>
      <c r="IO23" s="289"/>
      <c r="IP23" s="289"/>
      <c r="IQ23" s="289"/>
      <c r="IR23" s="289"/>
      <c r="IS23" s="289"/>
      <c r="IT23" s="289"/>
      <c r="IU23" s="289"/>
    </row>
    <row r="24" spans="1:255" s="279" customFormat="1" ht="112.50" customHeight="1">
      <c r="A24" s="273"/>
      <c r="B24" s="273"/>
      <c r="C24" s="271"/>
      <c r="D24" s="271"/>
      <c r="E24" s="271"/>
      <c r="F24" s="43" t="s">
        <v>123</v>
      </c>
      <c r="G24" s="274" t="s">
        <v>124</v>
      </c>
      <c r="H24" s="274"/>
      <c r="I24" s="274"/>
      <c r="J24" s="275" t="s">
        <v>125</v>
      </c>
      <c r="K24" s="159"/>
      <c r="L24" s="159"/>
      <c r="M24" s="272"/>
      <c r="N24" s="277"/>
      <c r="O24" s="278"/>
      <c r="P24" s="278"/>
      <c r="Q24" s="278"/>
      <c r="R24" s="278"/>
      <c r="S24" s="278"/>
      <c r="T24" s="278"/>
      <c r="U24" s="278"/>
      <c r="V24" s="278"/>
      <c r="W24" s="278"/>
      <c r="X24" s="278"/>
      <c r="Y24" s="278"/>
      <c r="Z24" s="278"/>
      <c r="AA24" s="278"/>
      <c r="AB24" s="278"/>
      <c r="AC24" s="278"/>
      <c r="AD24" s="278"/>
      <c r="AE24" s="278"/>
      <c r="AF24" s="278"/>
      <c r="AG24" s="277"/>
      <c r="AH24" s="277"/>
      <c r="AI24" s="277"/>
      <c r="AJ24" s="277"/>
      <c r="AK24" s="277"/>
      <c r="AL24" s="277"/>
      <c r="AM24" s="277"/>
      <c r="AN24" s="277"/>
      <c r="AO24" s="277"/>
      <c r="AP24" s="277"/>
      <c r="AQ24" s="277"/>
      <c r="AR24" s="277"/>
      <c r="AS24" s="277"/>
      <c r="AT24" s="277"/>
      <c r="AU24" s="277"/>
      <c r="AV24" s="277"/>
      <c r="AW24" s="277"/>
      <c r="AX24" s="277"/>
      <c r="AY24" s="277"/>
      <c r="AZ24" s="277"/>
      <c r="BA24" s="277"/>
      <c r="BB24" s="277"/>
      <c r="BC24" s="277"/>
      <c r="BD24" s="277"/>
      <c r="BE24" s="277"/>
      <c r="BF24" s="277"/>
      <c r="BG24" s="277"/>
      <c r="BH24" s="277"/>
      <c r="BI24" s="277"/>
      <c r="BJ24" s="277"/>
      <c r="BK24" s="277"/>
      <c r="BL24" s="277"/>
      <c r="BM24" s="277"/>
      <c r="BN24" s="277"/>
      <c r="BO24" s="277"/>
      <c r="BP24" s="277"/>
      <c r="BQ24" s="277"/>
      <c r="BR24" s="277"/>
      <c r="BS24" s="277"/>
      <c r="BT24" s="277"/>
      <c r="BU24" s="277"/>
      <c r="BV24" s="277"/>
      <c r="BW24" s="277"/>
      <c r="BX24" s="277"/>
      <c r="BY24" s="277"/>
      <c r="BZ24" s="277"/>
      <c r="CA24" s="277"/>
      <c r="CB24" s="277"/>
      <c r="CC24" s="277"/>
      <c r="CD24" s="277"/>
      <c r="CE24" s="277"/>
      <c r="CF24" s="277"/>
      <c r="CG24" s="277"/>
      <c r="CH24" s="277"/>
      <c r="CI24" s="277"/>
      <c r="CJ24" s="277"/>
      <c r="CK24" s="277"/>
      <c r="CL24" s="277"/>
      <c r="CM24" s="277"/>
      <c r="CN24" s="277"/>
      <c r="CO24" s="277"/>
      <c r="CP24" s="277"/>
      <c r="CQ24" s="277"/>
      <c r="CR24" s="277"/>
      <c r="CS24" s="277"/>
      <c r="CT24" s="277"/>
      <c r="CU24" s="277"/>
      <c r="CV24" s="277"/>
      <c r="CW24" s="277"/>
      <c r="CX24" s="277"/>
      <c r="CY24" s="277"/>
      <c r="CZ24" s="277"/>
      <c r="DA24" s="277"/>
      <c r="DB24" s="277"/>
      <c r="DC24" s="277"/>
      <c r="DD24" s="277"/>
      <c r="DE24" s="277"/>
      <c r="DF24" s="277"/>
      <c r="DG24" s="277"/>
      <c r="DH24" s="277"/>
      <c r="DI24" s="277"/>
      <c r="DJ24" s="277"/>
      <c r="DK24" s="277"/>
      <c r="DL24" s="277"/>
      <c r="DM24" s="277"/>
      <c r="DN24" s="277"/>
      <c r="DO24" s="277"/>
      <c r="DP24" s="277"/>
      <c r="DQ24" s="277"/>
      <c r="DR24" s="277"/>
      <c r="DS24" s="277"/>
      <c r="DT24" s="277"/>
      <c r="DU24" s="277"/>
      <c r="DV24" s="277"/>
      <c r="DW24" s="277"/>
      <c r="DX24" s="277"/>
      <c r="DY24" s="277"/>
      <c r="DZ24" s="277"/>
      <c r="EA24" s="277"/>
      <c r="EB24" s="277"/>
      <c r="EC24" s="277"/>
      <c r="ED24" s="277"/>
      <c r="EE24" s="277"/>
      <c r="EF24" s="277"/>
      <c r="EG24" s="277"/>
      <c r="EH24" s="277"/>
      <c r="EI24" s="277"/>
      <c r="EJ24" s="277"/>
      <c r="EK24" s="277"/>
      <c r="EL24" s="277"/>
      <c r="EM24" s="277"/>
      <c r="EN24" s="277"/>
      <c r="EO24" s="277"/>
      <c r="EP24" s="277"/>
      <c r="EQ24" s="277"/>
      <c r="ER24" s="277"/>
      <c r="ES24" s="277"/>
      <c r="ET24" s="277"/>
      <c r="EU24" s="277"/>
      <c r="EV24" s="277"/>
      <c r="EW24" s="277"/>
      <c r="EX24" s="277"/>
      <c r="EY24" s="277"/>
      <c r="EZ24" s="277"/>
      <c r="FA24" s="277"/>
      <c r="FB24" s="277"/>
      <c r="FC24" s="277"/>
      <c r="FD24" s="277"/>
      <c r="FE24" s="277"/>
      <c r="FF24" s="277"/>
      <c r="FG24" s="277"/>
      <c r="FH24" s="277"/>
      <c r="FI24" s="277"/>
      <c r="FJ24" s="277"/>
      <c r="FK24" s="277"/>
      <c r="FL24" s="277"/>
      <c r="FM24" s="277"/>
      <c r="FN24" s="277"/>
      <c r="FO24" s="277"/>
      <c r="FP24" s="277"/>
      <c r="FQ24" s="277"/>
      <c r="FR24" s="277"/>
      <c r="FS24" s="277"/>
      <c r="FT24" s="277"/>
      <c r="FU24" s="277"/>
      <c r="FV24" s="277"/>
      <c r="FW24" s="277"/>
      <c r="FX24" s="277"/>
      <c r="FY24" s="277"/>
      <c r="FZ24" s="277"/>
      <c r="GA24" s="277"/>
      <c r="GB24" s="277"/>
      <c r="GC24" s="277"/>
      <c r="GD24" s="277"/>
      <c r="GE24" s="277"/>
      <c r="GF24" s="277"/>
      <c r="GG24" s="277"/>
      <c r="GH24" s="277"/>
      <c r="GI24" s="277"/>
      <c r="GJ24" s="277"/>
      <c r="GK24" s="277"/>
      <c r="GL24" s="277"/>
      <c r="GM24" s="277"/>
      <c r="GN24" s="277"/>
      <c r="GO24" s="277"/>
      <c r="GP24" s="277"/>
      <c r="GQ24" s="277"/>
      <c r="GR24" s="277"/>
      <c r="GS24" s="277"/>
      <c r="GT24" s="277"/>
      <c r="GU24" s="277"/>
      <c r="GV24" s="277"/>
      <c r="GW24" s="277"/>
      <c r="GX24" s="277"/>
      <c r="GY24" s="277"/>
      <c r="GZ24" s="277"/>
      <c r="HA24" s="277"/>
      <c r="HB24" s="277"/>
      <c r="HC24" s="277"/>
      <c r="HD24" s="277"/>
      <c r="HE24" s="277"/>
      <c r="HF24" s="277"/>
      <c r="HG24" s="277"/>
      <c r="HH24" s="277"/>
      <c r="HI24" s="277"/>
      <c r="HJ24" s="277"/>
      <c r="HK24" s="277"/>
      <c r="HL24" s="277"/>
      <c r="HM24" s="277"/>
      <c r="HN24" s="277"/>
      <c r="HO24" s="277"/>
      <c r="HP24" s="277"/>
      <c r="HQ24" s="277"/>
      <c r="HR24" s="277"/>
      <c r="HS24" s="277"/>
      <c r="HT24" s="277"/>
      <c r="HU24" s="277"/>
      <c r="HV24" s="277"/>
      <c r="HW24" s="277"/>
      <c r="HX24" s="277"/>
      <c r="HY24" s="277"/>
      <c r="HZ24" s="277"/>
      <c r="IA24" s="277"/>
      <c r="IB24" s="277"/>
      <c r="IC24" s="277"/>
      <c r="ID24" s="277"/>
      <c r="IE24" s="277"/>
      <c r="IF24" s="277"/>
      <c r="IG24" s="277"/>
      <c r="IH24" s="277"/>
      <c r="II24" s="277"/>
      <c r="IJ24" s="277"/>
      <c r="IK24" s="277"/>
      <c r="IL24" s="277"/>
      <c r="IM24" s="277"/>
      <c r="IN24" s="277"/>
      <c r="IO24" s="277"/>
      <c r="IP24" s="277"/>
      <c r="IQ24" s="277"/>
      <c r="IR24" s="277"/>
      <c r="IS24" s="277"/>
      <c r="IT24" s="277"/>
      <c r="IU24" s="277"/>
    </row>
    <row r="25" spans="1:255" s="279" customFormat="1" ht="50.10" customHeight="1">
      <c r="A25" s="273"/>
      <c r="B25" s="273"/>
      <c r="C25" s="271" t="s">
        <v>126</v>
      </c>
      <c r="D25" s="271"/>
      <c r="E25" s="271"/>
      <c r="F25" s="43" t="s">
        <v>127</v>
      </c>
      <c r="G25" s="276" t="s">
        <v>128</v>
      </c>
      <c r="H25" s="276"/>
      <c r="I25" s="276"/>
      <c r="J25" s="275" t="s">
        <v>125</v>
      </c>
      <c r="K25" s="159"/>
      <c r="L25" s="159"/>
      <c r="M25" s="272"/>
      <c r="N25" s="277"/>
      <c r="O25" s="278"/>
      <c r="P25" s="278"/>
      <c r="Q25" s="278"/>
      <c r="R25" s="278"/>
      <c r="S25" s="278"/>
      <c r="T25" s="278"/>
      <c r="U25" s="278"/>
      <c r="V25" s="278"/>
      <c r="W25" s="278"/>
      <c r="X25" s="278"/>
      <c r="Y25" s="278"/>
      <c r="Z25" s="278"/>
      <c r="AA25" s="278"/>
      <c r="AB25" s="278"/>
      <c r="AC25" s="278"/>
      <c r="AD25" s="278"/>
      <c r="AE25" s="278"/>
      <c r="AF25" s="278"/>
      <c r="AG25" s="277"/>
      <c r="AH25" s="277"/>
      <c r="AI25" s="277"/>
      <c r="AJ25" s="277"/>
      <c r="AK25" s="277"/>
      <c r="AL25" s="277"/>
      <c r="AM25" s="277"/>
      <c r="AN25" s="277"/>
      <c r="AO25" s="277"/>
      <c r="AP25" s="277"/>
      <c r="AQ25" s="277"/>
      <c r="AR25" s="277"/>
      <c r="AS25" s="277"/>
      <c r="AT25" s="277"/>
      <c r="AU25" s="277"/>
      <c r="AV25" s="277"/>
      <c r="AW25" s="277"/>
      <c r="AX25" s="277"/>
      <c r="AY25" s="277"/>
      <c r="AZ25" s="277"/>
      <c r="BA25" s="277"/>
      <c r="BB25" s="277"/>
      <c r="BC25" s="277"/>
      <c r="BD25" s="277"/>
      <c r="BE25" s="277"/>
      <c r="BF25" s="277"/>
      <c r="BG25" s="277"/>
      <c r="BH25" s="277"/>
      <c r="BI25" s="277"/>
      <c r="BJ25" s="277"/>
      <c r="BK25" s="277"/>
      <c r="BL25" s="277"/>
      <c r="BM25" s="277"/>
      <c r="BN25" s="277"/>
      <c r="BO25" s="277"/>
      <c r="BP25" s="277"/>
      <c r="BQ25" s="277"/>
      <c r="BR25" s="277"/>
      <c r="BS25" s="277"/>
      <c r="BT25" s="277"/>
      <c r="BU25" s="277"/>
      <c r="BV25" s="277"/>
      <c r="BW25" s="277"/>
      <c r="BX25" s="277"/>
      <c r="BY25" s="277"/>
      <c r="BZ25" s="277"/>
      <c r="CA25" s="277"/>
      <c r="CB25" s="277"/>
      <c r="CC25" s="277"/>
      <c r="CD25" s="277"/>
      <c r="CE25" s="277"/>
      <c r="CF25" s="277"/>
      <c r="CG25" s="277"/>
      <c r="CH25" s="277"/>
      <c r="CI25" s="277"/>
      <c r="CJ25" s="277"/>
      <c r="CK25" s="277"/>
      <c r="CL25" s="277"/>
      <c r="CM25" s="277"/>
      <c r="CN25" s="277"/>
      <c r="CO25" s="277"/>
      <c r="CP25" s="277"/>
      <c r="CQ25" s="277"/>
      <c r="CR25" s="277"/>
      <c r="CS25" s="277"/>
      <c r="CT25" s="277"/>
      <c r="CU25" s="277"/>
      <c r="CV25" s="277"/>
      <c r="CW25" s="277"/>
      <c r="CX25" s="277"/>
      <c r="CY25" s="277"/>
      <c r="CZ25" s="277"/>
      <c r="DA25" s="277"/>
      <c r="DB25" s="277"/>
      <c r="DC25" s="277"/>
      <c r="DD25" s="277"/>
      <c r="DE25" s="277"/>
      <c r="DF25" s="277"/>
      <c r="DG25" s="277"/>
      <c r="DH25" s="277"/>
      <c r="DI25" s="277"/>
      <c r="DJ25" s="277"/>
      <c r="DK25" s="277"/>
      <c r="DL25" s="277"/>
      <c r="DM25" s="277"/>
      <c r="DN25" s="277"/>
      <c r="DO25" s="277"/>
      <c r="DP25" s="277"/>
      <c r="DQ25" s="277"/>
      <c r="DR25" s="277"/>
      <c r="DS25" s="277"/>
      <c r="DT25" s="277"/>
      <c r="DU25" s="277"/>
      <c r="DV25" s="277"/>
      <c r="DW25" s="277"/>
      <c r="DX25" s="277"/>
      <c r="DY25" s="277"/>
      <c r="DZ25" s="277"/>
      <c r="EA25" s="277"/>
      <c r="EB25" s="277"/>
      <c r="EC25" s="277"/>
      <c r="ED25" s="277"/>
      <c r="EE25" s="277"/>
      <c r="EF25" s="277"/>
      <c r="EG25" s="277"/>
      <c r="EH25" s="277"/>
      <c r="EI25" s="277"/>
      <c r="EJ25" s="277"/>
      <c r="EK25" s="277"/>
      <c r="EL25" s="277"/>
      <c r="EM25" s="277"/>
      <c r="EN25" s="277"/>
      <c r="EO25" s="277"/>
      <c r="EP25" s="277"/>
      <c r="EQ25" s="277"/>
      <c r="ER25" s="277"/>
      <c r="ES25" s="277"/>
      <c r="ET25" s="277"/>
      <c r="EU25" s="277"/>
      <c r="EV25" s="277"/>
      <c r="EW25" s="277"/>
      <c r="EX25" s="277"/>
      <c r="EY25" s="277"/>
      <c r="EZ25" s="277"/>
      <c r="FA25" s="277"/>
      <c r="FB25" s="277"/>
      <c r="FC25" s="277"/>
      <c r="FD25" s="277"/>
      <c r="FE25" s="277"/>
      <c r="FF25" s="277"/>
      <c r="FG25" s="277"/>
      <c r="FH25" s="277"/>
      <c r="FI25" s="277"/>
      <c r="FJ25" s="277"/>
      <c r="FK25" s="277"/>
      <c r="FL25" s="277"/>
      <c r="FM25" s="277"/>
      <c r="FN25" s="277"/>
      <c r="FO25" s="277"/>
      <c r="FP25" s="277"/>
      <c r="FQ25" s="277"/>
      <c r="FR25" s="277"/>
      <c r="FS25" s="277"/>
      <c r="FT25" s="277"/>
      <c r="FU25" s="277"/>
      <c r="FV25" s="277"/>
      <c r="FW25" s="277"/>
      <c r="FX25" s="277"/>
      <c r="FY25" s="277"/>
      <c r="FZ25" s="277"/>
      <c r="GA25" s="277"/>
      <c r="GB25" s="277"/>
      <c r="GC25" s="277"/>
      <c r="GD25" s="277"/>
      <c r="GE25" s="277"/>
      <c r="GF25" s="277"/>
      <c r="GG25" s="277"/>
      <c r="GH25" s="277"/>
      <c r="GI25" s="277"/>
      <c r="GJ25" s="277"/>
      <c r="GK25" s="277"/>
      <c r="GL25" s="277"/>
      <c r="GM25" s="277"/>
      <c r="GN25" s="277"/>
      <c r="GO25" s="277"/>
      <c r="GP25" s="277"/>
      <c r="GQ25" s="277"/>
      <c r="GR25" s="277"/>
      <c r="GS25" s="277"/>
      <c r="GT25" s="277"/>
      <c r="GU25" s="277"/>
      <c r="GV25" s="277"/>
      <c r="GW25" s="277"/>
      <c r="GX25" s="277"/>
      <c r="GY25" s="277"/>
      <c r="GZ25" s="277"/>
      <c r="HA25" s="277"/>
      <c r="HB25" s="277"/>
      <c r="HC25" s="277"/>
      <c r="HD25" s="277"/>
      <c r="HE25" s="277"/>
      <c r="HF25" s="277"/>
      <c r="HG25" s="277"/>
      <c r="HH25" s="277"/>
      <c r="HI25" s="277"/>
      <c r="HJ25" s="277"/>
      <c r="HK25" s="277"/>
      <c r="HL25" s="277"/>
      <c r="HM25" s="277"/>
      <c r="HN25" s="277"/>
      <c r="HO25" s="277"/>
      <c r="HP25" s="277"/>
      <c r="HQ25" s="277"/>
      <c r="HR25" s="277"/>
      <c r="HS25" s="277"/>
      <c r="HT25" s="277"/>
      <c r="HU25" s="277"/>
      <c r="HV25" s="277"/>
      <c r="HW25" s="277"/>
      <c r="HX25" s="277"/>
      <c r="HY25" s="277"/>
      <c r="HZ25" s="277"/>
      <c r="IA25" s="277"/>
      <c r="IB25" s="277"/>
      <c r="IC25" s="277"/>
      <c r="ID25" s="277"/>
      <c r="IE25" s="277"/>
      <c r="IF25" s="277"/>
      <c r="IG25" s="277"/>
      <c r="IH25" s="277"/>
      <c r="II25" s="277"/>
      <c r="IJ25" s="277"/>
      <c r="IK25" s="277"/>
      <c r="IL25" s="277"/>
      <c r="IM25" s="277"/>
      <c r="IN25" s="277"/>
      <c r="IO25" s="277"/>
      <c r="IP25" s="277"/>
      <c r="IQ25" s="277"/>
      <c r="IR25" s="277"/>
      <c r="IS25" s="277"/>
      <c r="IT25" s="277"/>
      <c r="IU25" s="277"/>
    </row>
    <row r="26" spans="1:32" s="279" customFormat="1" ht="50.10" customHeight="1">
      <c r="A26" s="273"/>
      <c r="B26" s="273"/>
      <c r="C26" s="45" t="s">
        <v>129</v>
      </c>
      <c r="D26" s="271"/>
      <c r="E26" s="271"/>
      <c r="F26" s="43" t="s">
        <v>130</v>
      </c>
      <c r="G26" s="276"/>
      <c r="H26" s="276"/>
      <c r="I26" s="276"/>
      <c r="J26" s="275" t="s">
        <v>125</v>
      </c>
      <c r="K26" s="159"/>
      <c r="L26" s="159"/>
      <c r="M26" s="272"/>
      <c r="O26" s="280"/>
      <c r="P26" s="280"/>
      <c r="Q26" s="280"/>
      <c r="R26" s="280"/>
      <c r="S26" s="280"/>
      <c r="T26" s="280"/>
      <c r="U26" s="280"/>
      <c r="V26" s="280"/>
      <c r="W26" s="280"/>
      <c r="X26" s="280"/>
      <c r="Y26" s="280"/>
      <c r="Z26" s="280"/>
      <c r="AA26" s="280"/>
      <c r="AB26" s="280"/>
      <c r="AC26" s="280"/>
      <c r="AD26" s="280"/>
      <c r="AE26" s="280"/>
      <c r="AF26" s="280"/>
    </row>
    <row r="27" spans="1:255">
      <c r="A27" s="158"/>
      <c r="B27" s="158"/>
      <c r="C27" s="158"/>
      <c r="D27" s="158"/>
      <c r="E27" s="158"/>
      <c r="F27" s="158"/>
      <c r="G27" s="158"/>
      <c r="H27" s="158"/>
      <c r="I27" s="158"/>
      <c r="J27" s="158"/>
      <c r="K27" s="158"/>
      <c r="L27" s="158"/>
      <c r="M27" s="10"/>
      <c r="N27" s="46"/>
      <c r="O27" s="47"/>
      <c r="P27" s="47"/>
      <c r="Q27" s="47"/>
      <c r="R27" s="47"/>
      <c r="S27" s="47"/>
      <c r="T27" s="47"/>
      <c r="U27" s="47"/>
      <c r="V27" s="47"/>
      <c r="W27" s="47"/>
      <c r="X27" s="47"/>
      <c r="Y27" s="47"/>
      <c r="Z27" s="47"/>
      <c r="AA27" s="47"/>
      <c r="AB27" s="47"/>
      <c r="AC27" s="47"/>
      <c r="AD27" s="47"/>
      <c r="AE27" s="47"/>
      <c r="AF27" s="47"/>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c r="CD27" s="46"/>
      <c r="CE27" s="46"/>
      <c r="CF27" s="46"/>
      <c r="CG27" s="46"/>
      <c r="CH27" s="46"/>
      <c r="CI27" s="46"/>
      <c r="CJ27" s="46"/>
      <c r="CK27" s="46"/>
      <c r="CL27" s="46"/>
      <c r="CM27" s="46"/>
      <c r="CN27" s="46"/>
      <c r="CO27" s="46"/>
      <c r="CP27" s="46"/>
      <c r="CQ27" s="46"/>
      <c r="CR27" s="46"/>
      <c r="CS27" s="46"/>
      <c r="CT27" s="46"/>
      <c r="CU27" s="46"/>
      <c r="CV27" s="46"/>
      <c r="CW27" s="46"/>
      <c r="CX27" s="46"/>
      <c r="CY27" s="46"/>
      <c r="CZ27" s="46"/>
      <c r="DA27" s="46"/>
      <c r="DB27" s="46"/>
      <c r="DC27" s="46"/>
      <c r="DD27" s="46"/>
      <c r="DE27" s="46"/>
      <c r="DF27" s="46"/>
      <c r="DG27" s="46"/>
      <c r="DH27" s="46"/>
      <c r="DI27" s="46"/>
      <c r="DJ27" s="46"/>
      <c r="DK27" s="46"/>
      <c r="DL27" s="46"/>
      <c r="DM27" s="46"/>
      <c r="DN27" s="46"/>
      <c r="DO27" s="46"/>
      <c r="DP27" s="46"/>
      <c r="DQ27" s="46"/>
      <c r="DR27" s="46"/>
      <c r="DS27" s="46"/>
      <c r="DT27" s="46"/>
      <c r="DU27" s="46"/>
      <c r="DV27" s="46"/>
      <c r="DW27" s="46"/>
      <c r="DX27" s="46"/>
      <c r="DY27" s="46"/>
      <c r="DZ27" s="46"/>
      <c r="EA27" s="46"/>
      <c r="EB27" s="46"/>
      <c r="EC27" s="46"/>
      <c r="ED27" s="46"/>
      <c r="EE27" s="46"/>
      <c r="EF27" s="46"/>
      <c r="EG27" s="46"/>
      <c r="EH27" s="46"/>
      <c r="EI27" s="46"/>
      <c r="EJ27" s="46"/>
      <c r="EK27" s="46"/>
      <c r="EL27" s="46"/>
      <c r="EM27" s="46"/>
      <c r="EN27" s="46"/>
      <c r="EO27" s="46"/>
      <c r="EP27" s="46"/>
      <c r="EQ27" s="46"/>
      <c r="ER27" s="46"/>
      <c r="ES27" s="46"/>
      <c r="ET27" s="46"/>
      <c r="EU27" s="46"/>
      <c r="EV27" s="46"/>
      <c r="EW27" s="46"/>
      <c r="EX27" s="46"/>
      <c r="EY27" s="46"/>
      <c r="EZ27" s="46"/>
      <c r="FA27" s="46"/>
      <c r="FB27" s="46"/>
      <c r="FC27" s="46"/>
      <c r="FD27" s="46"/>
      <c r="FE27" s="46"/>
      <c r="FF27" s="46"/>
      <c r="FG27" s="46"/>
      <c r="FH27" s="46"/>
      <c r="FI27" s="46"/>
      <c r="FJ27" s="46"/>
      <c r="FK27" s="46"/>
      <c r="FL27" s="46"/>
      <c r="FM27" s="46"/>
      <c r="FN27" s="46"/>
      <c r="FO27" s="46"/>
      <c r="FP27" s="46"/>
      <c r="FQ27" s="46"/>
      <c r="FR27" s="46"/>
      <c r="FS27" s="46"/>
      <c r="FT27" s="46"/>
      <c r="FU27" s="46"/>
      <c r="FV27" s="46"/>
      <c r="FW27" s="46"/>
      <c r="FX27" s="46"/>
      <c r="FY27" s="46"/>
      <c r="FZ27" s="46"/>
      <c r="GA27" s="46"/>
      <c r="GB27" s="46"/>
      <c r="GC27" s="46"/>
      <c r="GD27" s="46"/>
      <c r="GE27" s="46"/>
      <c r="GF27" s="46"/>
      <c r="GG27" s="46"/>
      <c r="GH27" s="46"/>
      <c r="GI27" s="46"/>
      <c r="GJ27" s="46"/>
      <c r="GK27" s="46"/>
      <c r="GL27" s="46"/>
      <c r="GM27" s="46"/>
      <c r="GN27" s="46"/>
      <c r="GO27" s="46"/>
      <c r="GP27" s="46"/>
      <c r="GQ27" s="46"/>
      <c r="GR27" s="46"/>
      <c r="GS27" s="46"/>
      <c r="GT27" s="46"/>
      <c r="GU27" s="46"/>
      <c r="GV27" s="46"/>
      <c r="GW27" s="46"/>
      <c r="GX27" s="46"/>
      <c r="GY27" s="46"/>
      <c r="GZ27" s="46"/>
      <c r="HA27" s="46"/>
      <c r="HB27" s="46"/>
      <c r="HC27" s="46"/>
      <c r="HD27" s="46"/>
      <c r="HE27" s="46"/>
      <c r="HF27" s="46"/>
      <c r="HG27" s="46"/>
      <c r="HH27" s="46"/>
      <c r="HI27" s="46"/>
      <c r="HJ27" s="46"/>
      <c r="HK27" s="46"/>
      <c r="HL27" s="46"/>
      <c r="HM27" s="46"/>
      <c r="HN27" s="46"/>
      <c r="HO27" s="46"/>
      <c r="HP27" s="46"/>
      <c r="HQ27" s="46"/>
      <c r="HR27" s="46"/>
      <c r="HS27" s="46"/>
      <c r="HT27" s="46"/>
      <c r="HU27" s="46"/>
      <c r="HV27" s="46"/>
      <c r="HW27" s="46"/>
      <c r="HX27" s="46"/>
      <c r="HY27" s="46"/>
      <c r="HZ27" s="46"/>
      <c r="IA27" s="46"/>
      <c r="IB27" s="46"/>
      <c r="IC27" s="46"/>
      <c r="ID27" s="46"/>
      <c r="IE27" s="46"/>
      <c r="IF27" s="46"/>
      <c r="IG27" s="46"/>
      <c r="IH27" s="46"/>
      <c r="II27" s="46"/>
      <c r="IJ27" s="46"/>
      <c r="IK27" s="46"/>
      <c r="IL27" s="46"/>
      <c r="IM27" s="46"/>
      <c r="IN27" s="46"/>
      <c r="IO27" s="46"/>
      <c r="IP27" s="46"/>
      <c r="IQ27" s="46"/>
      <c r="IR27" s="46"/>
      <c r="IS27" s="46"/>
      <c r="IT27" s="46"/>
      <c r="IU27" s="46"/>
    </row>
    <row r="28" spans="1:255" s="25" customFormat="1" ht="69.15" customHeight="1">
      <c r="A28" s="22"/>
      <c r="B28" s="22"/>
      <c r="C28" s="22"/>
      <c r="D28" s="22"/>
      <c r="E28" s="22"/>
      <c r="F28" s="1"/>
      <c r="G28" s="22"/>
      <c r="H28" s="22"/>
      <c r="I28" s="22"/>
      <c r="J28" s="22"/>
      <c r="K28" s="22"/>
      <c r="L28" s="22"/>
      <c r="M28" s="48"/>
      <c r="N28" s="30"/>
      <c r="O28" s="44"/>
      <c r="P28" s="44"/>
      <c r="Q28" s="44"/>
      <c r="R28" s="44"/>
      <c r="S28" s="44"/>
      <c r="T28" s="44"/>
      <c r="U28" s="44"/>
      <c r="V28" s="44"/>
      <c r="W28" s="44"/>
      <c r="X28" s="44"/>
      <c r="Y28" s="44"/>
      <c r="Z28" s="44"/>
      <c r="AA28" s="44"/>
      <c r="AB28" s="44"/>
      <c r="AC28" s="44"/>
      <c r="AD28" s="44"/>
      <c r="AE28" s="44"/>
      <c r="AF28" s="44"/>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c r="GY28" s="30"/>
      <c r="GZ28" s="30"/>
      <c r="HA28" s="30"/>
      <c r="HB28" s="30"/>
      <c r="HC28" s="30"/>
      <c r="HD28" s="30"/>
      <c r="HE28" s="30"/>
      <c r="HF28" s="30"/>
      <c r="HG28" s="30"/>
      <c r="HH28" s="30"/>
      <c r="HI28" s="30"/>
      <c r="HJ28" s="30"/>
      <c r="HK28" s="30"/>
      <c r="HL28" s="30"/>
      <c r="HM28" s="30"/>
      <c r="HN28" s="30"/>
      <c r="HO28" s="30"/>
      <c r="HP28" s="30"/>
      <c r="HQ28" s="30"/>
      <c r="HR28" s="30"/>
      <c r="HS28" s="30"/>
      <c r="HT28" s="30"/>
      <c r="HU28" s="30"/>
      <c r="HV28" s="30"/>
      <c r="HW28" s="30"/>
      <c r="HX28" s="30"/>
      <c r="HY28" s="30"/>
      <c r="HZ28" s="30"/>
      <c r="IA28" s="30"/>
      <c r="IB28" s="30"/>
      <c r="IC28" s="30"/>
      <c r="ID28" s="30"/>
      <c r="IE28" s="30"/>
      <c r="IF28" s="30"/>
      <c r="IG28" s="30"/>
      <c r="IH28" s="30"/>
      <c r="II28" s="30"/>
      <c r="IJ28" s="30"/>
      <c r="IK28" s="30"/>
      <c r="IL28" s="30"/>
      <c r="IM28" s="30"/>
      <c r="IN28" s="30"/>
      <c r="IO28" s="30"/>
      <c r="IP28" s="30"/>
      <c r="IQ28" s="30"/>
      <c r="IR28" s="30"/>
      <c r="IS28" s="30"/>
      <c r="IT28" s="30"/>
      <c r="IU28" s="30"/>
    </row>
    <row r="29" spans="1:255">
      <c r="A29" s="13"/>
      <c r="B29" s="49"/>
      <c r="C29" s="49"/>
      <c r="D29" s="49"/>
      <c r="E29" s="49"/>
      <c r="F29" s="281"/>
      <c r="G29" s="307" t="s">
        <v>256</v>
      </c>
      <c r="H29" s="233"/>
      <c r="I29" s="49"/>
      <c r="J29" s="49"/>
      <c r="K29" s="49"/>
      <c r="L29" s="49"/>
      <c r="M29" s="50"/>
      <c r="N29" s="46"/>
      <c r="O29" s="47"/>
      <c r="P29" s="47"/>
      <c r="Q29" s="47"/>
      <c r="R29" s="47"/>
      <c r="S29" s="47"/>
      <c r="T29" s="47"/>
      <c r="U29" s="47"/>
      <c r="V29" s="47"/>
      <c r="W29" s="47"/>
      <c r="X29" s="47"/>
      <c r="Y29" s="47"/>
      <c r="Z29" s="47"/>
      <c r="AA29" s="47"/>
      <c r="AB29" s="47"/>
      <c r="AC29" s="47"/>
      <c r="AD29" s="47"/>
      <c r="AE29" s="47"/>
      <c r="AF29" s="47"/>
      <c r="AG29" s="46"/>
      <c r="AH29" s="46"/>
      <c r="AI29" s="46"/>
      <c r="AJ29" s="46"/>
      <c r="AK29" s="46"/>
      <c r="AL29" s="46"/>
      <c r="AM29" s="46"/>
      <c r="AN29" s="46"/>
      <c r="AO29" s="46"/>
      <c r="AP29" s="46"/>
      <c r="AQ29" s="46"/>
      <c r="AR29" s="46"/>
      <c r="AS29" s="46"/>
      <c r="AT29" s="46"/>
      <c r="AU29" s="46"/>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c r="BV29" s="46"/>
      <c r="BW29" s="46"/>
      <c r="BX29" s="46"/>
      <c r="BY29" s="46"/>
      <c r="BZ29" s="46"/>
      <c r="CA29" s="46"/>
      <c r="CB29" s="46"/>
      <c r="CC29" s="46"/>
      <c r="CD29" s="46"/>
      <c r="CE29" s="46"/>
      <c r="CF29" s="46"/>
      <c r="CG29" s="46"/>
      <c r="CH29" s="46"/>
      <c r="CI29" s="46"/>
      <c r="CJ29" s="46"/>
      <c r="CK29" s="46"/>
      <c r="CL29" s="46"/>
      <c r="CM29" s="46"/>
      <c r="CN29" s="46"/>
      <c r="CO29" s="46"/>
      <c r="CP29" s="46"/>
      <c r="CQ29" s="46"/>
      <c r="CR29" s="46"/>
      <c r="CS29" s="46"/>
      <c r="CT29" s="46"/>
      <c r="CU29" s="46"/>
      <c r="CV29" s="46"/>
      <c r="CW29" s="46"/>
      <c r="CX29" s="46"/>
      <c r="CY29" s="46"/>
      <c r="CZ29" s="46"/>
      <c r="DA29" s="46"/>
      <c r="DB29" s="46"/>
      <c r="DC29" s="46"/>
      <c r="DD29" s="46"/>
      <c r="DE29" s="46"/>
      <c r="DF29" s="46"/>
      <c r="DG29" s="46"/>
      <c r="DH29" s="46"/>
      <c r="DI29" s="46"/>
      <c r="DJ29" s="46"/>
      <c r="DK29" s="46"/>
      <c r="DL29" s="46"/>
      <c r="DM29" s="46"/>
      <c r="DN29" s="46"/>
      <c r="DO29" s="46"/>
      <c r="DP29" s="46"/>
      <c r="DQ29" s="46"/>
      <c r="DR29" s="46"/>
      <c r="DS29" s="46"/>
      <c r="DT29" s="46"/>
      <c r="DU29" s="46"/>
      <c r="DV29" s="46"/>
      <c r="DW29" s="46"/>
      <c r="DX29" s="46"/>
      <c r="DY29" s="46"/>
      <c r="DZ29" s="46"/>
      <c r="EA29" s="46"/>
      <c r="EB29" s="46"/>
      <c r="EC29" s="46"/>
      <c r="ED29" s="46"/>
      <c r="EE29" s="46"/>
      <c r="EF29" s="46"/>
      <c r="EG29" s="46"/>
      <c r="EH29" s="46"/>
      <c r="EI29" s="46"/>
      <c r="EJ29" s="46"/>
      <c r="EK29" s="46"/>
      <c r="EL29" s="46"/>
      <c r="EM29" s="46"/>
      <c r="EN29" s="46"/>
      <c r="EO29" s="46"/>
      <c r="EP29" s="46"/>
      <c r="EQ29" s="46"/>
      <c r="ER29" s="46"/>
      <c r="ES29" s="46"/>
      <c r="ET29" s="46"/>
      <c r="EU29" s="46"/>
      <c r="EV29" s="46"/>
      <c r="EW29" s="46"/>
      <c r="EX29" s="46"/>
      <c r="EY29" s="46"/>
      <c r="EZ29" s="46"/>
      <c r="FA29" s="46"/>
      <c r="FB29" s="46"/>
      <c r="FC29" s="46"/>
      <c r="FD29" s="46"/>
      <c r="FE29" s="46"/>
      <c r="FF29" s="46"/>
      <c r="FG29" s="46"/>
      <c r="FH29" s="46"/>
      <c r="FI29" s="46"/>
      <c r="FJ29" s="46"/>
      <c r="FK29" s="46"/>
      <c r="FL29" s="46"/>
      <c r="FM29" s="46"/>
      <c r="FN29" s="46"/>
      <c r="FO29" s="46"/>
      <c r="FP29" s="46"/>
      <c r="FQ29" s="46"/>
      <c r="FR29" s="46"/>
      <c r="FS29" s="46"/>
      <c r="FT29" s="46"/>
      <c r="FU29" s="46"/>
      <c r="FV29" s="46"/>
      <c r="FW29" s="46"/>
      <c r="FX29" s="46"/>
      <c r="FY29" s="46"/>
      <c r="FZ29" s="46"/>
      <c r="GA29" s="46"/>
      <c r="GB29" s="46"/>
      <c r="GC29" s="46"/>
      <c r="GD29" s="46"/>
      <c r="GE29" s="46"/>
      <c r="GF29" s="46"/>
      <c r="GG29" s="46"/>
      <c r="GH29" s="46"/>
      <c r="GI29" s="46"/>
      <c r="GJ29" s="46"/>
      <c r="GK29" s="46"/>
      <c r="GL29" s="46"/>
      <c r="GM29" s="46"/>
      <c r="GN29" s="46"/>
      <c r="GO29" s="46"/>
      <c r="GP29" s="46"/>
      <c r="GQ29" s="46"/>
      <c r="GR29" s="46"/>
      <c r="GS29" s="46"/>
      <c r="GT29" s="46"/>
      <c r="GU29" s="46"/>
      <c r="GV29" s="46"/>
      <c r="GW29" s="46"/>
      <c r="GX29" s="46"/>
      <c r="GY29" s="46"/>
      <c r="GZ29" s="46"/>
      <c r="HA29" s="46"/>
      <c r="HB29" s="46"/>
      <c r="HC29" s="46"/>
      <c r="HD29" s="46"/>
      <c r="HE29" s="46"/>
      <c r="HF29" s="46"/>
      <c r="HG29" s="46"/>
      <c r="HH29" s="46"/>
      <c r="HI29" s="46"/>
      <c r="HJ29" s="46"/>
      <c r="HK29" s="46"/>
      <c r="HL29" s="46"/>
      <c r="HM29" s="46"/>
      <c r="HN29" s="46"/>
      <c r="HO29" s="46"/>
      <c r="HP29" s="46"/>
      <c r="HQ29" s="46"/>
      <c r="HR29" s="46"/>
      <c r="HS29" s="46"/>
      <c r="HT29" s="46"/>
      <c r="HU29" s="46"/>
      <c r="HV29" s="46"/>
      <c r="HW29" s="46"/>
      <c r="HX29" s="46"/>
      <c r="HY29" s="46"/>
      <c r="HZ29" s="46"/>
      <c r="IA29" s="46"/>
      <c r="IB29" s="46"/>
      <c r="IC29" s="46"/>
      <c r="ID29" s="46"/>
      <c r="IE29" s="46"/>
      <c r="IF29" s="46"/>
      <c r="IG29" s="46"/>
      <c r="IH29" s="46"/>
      <c r="II29" s="46"/>
      <c r="IJ29" s="46"/>
      <c r="IK29" s="46"/>
      <c r="IL29" s="46"/>
      <c r="IM29" s="46"/>
      <c r="IN29" s="46"/>
      <c r="IO29" s="46"/>
      <c r="IP29" s="46"/>
      <c r="IQ29" s="46"/>
      <c r="IR29" s="46"/>
      <c r="IS29" s="46"/>
      <c r="IT29" s="46"/>
      <c r="IU29" s="46"/>
    </row>
    <row r="30" spans="14:255">
      <c r="N30" s="11"/>
      <c r="O30" s="12"/>
      <c r="P30" s="12"/>
      <c r="Q30" s="12"/>
      <c r="R30" s="12"/>
      <c r="S30" s="12"/>
      <c r="T30" s="12"/>
      <c r="U30" s="12"/>
      <c r="V30" s="12"/>
      <c r="W30" s="12"/>
      <c r="X30" s="12"/>
      <c r="Y30" s="12"/>
      <c r="Z30" s="12"/>
      <c r="AA30" s="12"/>
      <c r="AB30" s="12"/>
      <c r="AC30" s="12"/>
      <c r="AD30" s="12"/>
      <c r="AE30" s="12"/>
      <c r="AF30" s="12"/>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row>
    <row r="31" spans="14:255">
      <c r="N31" s="11"/>
      <c r="O31" s="12"/>
      <c r="P31" s="12"/>
      <c r="Q31" s="12"/>
      <c r="R31" s="12"/>
      <c r="S31" s="12"/>
      <c r="T31" s="12"/>
      <c r="U31" s="12"/>
      <c r="V31" s="12"/>
      <c r="W31" s="12"/>
      <c r="X31" s="12"/>
      <c r="Y31" s="12"/>
      <c r="Z31" s="12"/>
      <c r="AA31" s="12"/>
      <c r="AB31" s="12"/>
      <c r="AC31" s="12"/>
      <c r="AD31" s="12"/>
      <c r="AE31" s="12"/>
      <c r="AF31" s="12"/>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c r="IQ31" s="11"/>
      <c r="IR31" s="11"/>
      <c r="IS31" s="11"/>
      <c r="IT31" s="11"/>
      <c r="IU31" s="11"/>
    </row>
    <row r="32" spans="10:255">
      <c r="J32" s="51"/>
      <c r="K32" s="51"/>
      <c r="N32" s="11"/>
      <c r="O32" s="12"/>
      <c r="P32" s="12"/>
      <c r="Q32" s="12"/>
      <c r="R32" s="12"/>
      <c r="S32" s="12"/>
      <c r="T32" s="12"/>
      <c r="U32" s="12"/>
      <c r="V32" s="12"/>
      <c r="W32" s="12"/>
      <c r="X32" s="12"/>
      <c r="Y32" s="12"/>
      <c r="Z32" s="12"/>
      <c r="AA32" s="12"/>
      <c r="AB32" s="12"/>
      <c r="AC32" s="12"/>
      <c r="AD32" s="12"/>
      <c r="AE32" s="12"/>
      <c r="AF32" s="12"/>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row>
    <row r="33" spans="10:255">
      <c r="J33" s="51"/>
      <c r="K33" s="51"/>
      <c r="N33" s="11"/>
      <c r="O33" s="12"/>
      <c r="P33" s="12"/>
      <c r="Q33" s="12"/>
      <c r="R33" s="12"/>
      <c r="S33" s="12"/>
      <c r="T33" s="12"/>
      <c r="U33" s="12"/>
      <c r="V33" s="12"/>
      <c r="W33" s="12"/>
      <c r="X33" s="12"/>
      <c r="Y33" s="12"/>
      <c r="Z33" s="12"/>
      <c r="AA33" s="12"/>
      <c r="AB33" s="12"/>
      <c r="AC33" s="12"/>
      <c r="AD33" s="12"/>
      <c r="AE33" s="12"/>
      <c r="AF33" s="12"/>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c r="IS33" s="11"/>
      <c r="IT33" s="11"/>
      <c r="IU33" s="11"/>
    </row>
    <row r="34" spans="10:255">
      <c r="J34" s="51"/>
      <c r="K34" s="51"/>
      <c r="N34" s="11"/>
      <c r="O34" s="12"/>
      <c r="P34" s="12"/>
      <c r="Q34" s="12"/>
      <c r="R34" s="12"/>
      <c r="S34" s="12"/>
      <c r="T34" s="12"/>
      <c r="U34" s="12"/>
      <c r="V34" s="12"/>
      <c r="W34" s="12"/>
      <c r="X34" s="12"/>
      <c r="Y34" s="12"/>
      <c r="Z34" s="12"/>
      <c r="AA34" s="12"/>
      <c r="AB34" s="12"/>
      <c r="AC34" s="12"/>
      <c r="AD34" s="12"/>
      <c r="AE34" s="12"/>
      <c r="AF34" s="12"/>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IO34" s="11"/>
      <c r="IP34" s="11"/>
      <c r="IQ34" s="11"/>
      <c r="IR34" s="11"/>
      <c r="IS34" s="11"/>
      <c r="IT34" s="11"/>
      <c r="IU34" s="11"/>
    </row>
    <row r="35" spans="10:255">
      <c r="J35" s="51"/>
      <c r="K35" s="51"/>
      <c r="N35" s="11"/>
      <c r="O35" s="12"/>
      <c r="P35" s="12"/>
      <c r="Q35" s="12"/>
      <c r="R35" s="12"/>
      <c r="S35" s="12"/>
      <c r="T35" s="12"/>
      <c r="U35" s="12"/>
      <c r="V35" s="12"/>
      <c r="W35" s="12"/>
      <c r="X35" s="12"/>
      <c r="Y35" s="12"/>
      <c r="Z35" s="12"/>
      <c r="AA35" s="12"/>
      <c r="AB35" s="12"/>
      <c r="AC35" s="12"/>
      <c r="AD35" s="12"/>
      <c r="AE35" s="12"/>
      <c r="AF35" s="12"/>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row>
    <row r="36" spans="10:255">
      <c r="J36" s="51"/>
      <c r="K36" s="51"/>
      <c r="N36" s="11"/>
      <c r="O36" s="12"/>
      <c r="P36" s="12"/>
      <c r="Q36" s="12"/>
      <c r="R36" s="12"/>
      <c r="S36" s="12"/>
      <c r="T36" s="12"/>
      <c r="U36" s="12"/>
      <c r="V36" s="12"/>
      <c r="W36" s="12"/>
      <c r="X36" s="12"/>
      <c r="Y36" s="12"/>
      <c r="Z36" s="12"/>
      <c r="AA36" s="12"/>
      <c r="AB36" s="12"/>
      <c r="AC36" s="12"/>
      <c r="AD36" s="12"/>
      <c r="AE36" s="12"/>
      <c r="AF36" s="12"/>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c r="EI36" s="11"/>
      <c r="EJ36" s="11"/>
      <c r="EK36" s="11"/>
      <c r="EL36" s="11"/>
      <c r="EM36" s="11"/>
      <c r="EN36" s="11"/>
      <c r="EO36" s="11"/>
      <c r="EP36" s="11"/>
      <c r="EQ36" s="11"/>
      <c r="ER36" s="11"/>
      <c r="ES36" s="11"/>
      <c r="ET36" s="11"/>
      <c r="EU36" s="11"/>
      <c r="EV36" s="11"/>
      <c r="EW36" s="11"/>
      <c r="EX36" s="11"/>
      <c r="EY36" s="11"/>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IO36" s="11"/>
      <c r="IP36" s="11"/>
      <c r="IQ36" s="11"/>
      <c r="IR36" s="11"/>
      <c r="IS36" s="11"/>
      <c r="IT36" s="11"/>
      <c r="IU36" s="11"/>
    </row>
    <row r="37" spans="10:255">
      <c r="J37" s="51"/>
      <c r="K37" s="51"/>
      <c r="N37" s="11"/>
      <c r="O37" s="12"/>
      <c r="P37" s="12"/>
      <c r="Q37" s="12"/>
      <c r="R37" s="12"/>
      <c r="S37" s="12"/>
      <c r="T37" s="12"/>
      <c r="U37" s="12"/>
      <c r="V37" s="12"/>
      <c r="W37" s="12"/>
      <c r="X37" s="12"/>
      <c r="Y37" s="12"/>
      <c r="Z37" s="12"/>
      <c r="AA37" s="12"/>
      <c r="AB37" s="12"/>
      <c r="AC37" s="12"/>
      <c r="AD37" s="12"/>
      <c r="AE37" s="12"/>
      <c r="AF37" s="12"/>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11"/>
      <c r="EB37" s="11"/>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c r="IS37" s="11"/>
      <c r="IT37" s="11"/>
      <c r="IU37" s="11"/>
    </row>
    <row r="38" spans="10:255">
      <c r="J38" s="51"/>
      <c r="K38" s="51"/>
      <c r="N38" s="11"/>
      <c r="O38" s="12"/>
      <c r="P38" s="12"/>
      <c r="Q38" s="12"/>
      <c r="R38" s="12"/>
      <c r="S38" s="12"/>
      <c r="T38" s="12"/>
      <c r="U38" s="12"/>
      <c r="V38" s="12"/>
      <c r="W38" s="12"/>
      <c r="X38" s="12"/>
      <c r="Y38" s="12"/>
      <c r="Z38" s="12"/>
      <c r="AA38" s="12"/>
      <c r="AB38" s="12"/>
      <c r="AC38" s="12"/>
      <c r="AD38" s="12"/>
      <c r="AE38" s="12"/>
      <c r="AF38" s="12"/>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c r="DA38" s="11"/>
      <c r="DB38" s="11"/>
      <c r="DC38" s="11"/>
      <c r="DD38" s="11"/>
      <c r="DE38" s="11"/>
      <c r="DF38" s="11"/>
      <c r="DG38" s="11"/>
      <c r="DH38" s="11"/>
      <c r="DI38" s="11"/>
      <c r="DJ38" s="11"/>
      <c r="DK38" s="11"/>
      <c r="DL38" s="11"/>
      <c r="DM38" s="11"/>
      <c r="DN38" s="11"/>
      <c r="DO38" s="11"/>
      <c r="DP38" s="11"/>
      <c r="DQ38" s="11"/>
      <c r="DR38" s="11"/>
      <c r="DS38" s="11"/>
      <c r="DT38" s="11"/>
      <c r="DU38" s="11"/>
      <c r="DV38" s="11"/>
      <c r="DW38" s="11"/>
      <c r="DX38" s="11"/>
      <c r="DY38" s="11"/>
      <c r="DZ38" s="11"/>
      <c r="EA38" s="11"/>
      <c r="EB38" s="11"/>
      <c r="EC38" s="11"/>
      <c r="ED38" s="11"/>
      <c r="EE38" s="11"/>
      <c r="EF38" s="11"/>
      <c r="EG38" s="11"/>
      <c r="EH38" s="11"/>
      <c r="EI38" s="11"/>
      <c r="EJ38" s="11"/>
      <c r="EK38" s="11"/>
      <c r="EL38" s="11"/>
      <c r="EM38" s="11"/>
      <c r="EN38" s="11"/>
      <c r="EO38" s="11"/>
      <c r="EP38" s="11"/>
      <c r="EQ38" s="11"/>
      <c r="ER38" s="11"/>
      <c r="ES38" s="11"/>
      <c r="ET38" s="11"/>
      <c r="EU38" s="11"/>
      <c r="EV38" s="11"/>
      <c r="EW38" s="11"/>
      <c r="EX38" s="11"/>
      <c r="EY38" s="11"/>
      <c r="EZ38" s="11"/>
      <c r="FA38" s="11"/>
      <c r="FB38" s="11"/>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IO38" s="11"/>
      <c r="IP38" s="11"/>
      <c r="IQ38" s="11"/>
      <c r="IR38" s="11"/>
      <c r="IS38" s="11"/>
      <c r="IT38" s="11"/>
      <c r="IU38" s="11"/>
    </row>
    <row r="39" spans="10:20">
      <c r="J39" s="51"/>
      <c r="K39" s="51"/>
      <c r="N39" s="52"/>
      <c r="O39" s="53"/>
      <c r="P39" s="53"/>
      <c r="Q39" s="53"/>
      <c r="R39" s="53"/>
      <c r="S39" s="53"/>
      <c r="T39" s="53"/>
    </row>
    <row r="40" spans="10:20">
      <c r="J40" s="51"/>
      <c r="K40" s="51"/>
      <c r="N40" s="52"/>
      <c r="O40" s="53"/>
      <c r="P40" s="53"/>
      <c r="Q40" s="53"/>
      <c r="R40" s="53"/>
      <c r="S40" s="53"/>
      <c r="T40" s="53"/>
    </row>
    <row r="41" spans="10:20">
      <c r="J41" s="51"/>
      <c r="K41" s="51"/>
      <c r="N41" s="52"/>
      <c r="O41" s="53"/>
      <c r="P41" s="53"/>
      <c r="Q41" s="53"/>
      <c r="R41" s="53"/>
      <c r="S41" s="53"/>
      <c r="T41" s="53"/>
    </row>
    <row r="42" spans="10:20">
      <c r="J42" s="51"/>
      <c r="K42" s="51"/>
      <c r="N42" s="52"/>
      <c r="O42" s="53"/>
      <c r="P42" s="53"/>
      <c r="Q42" s="53"/>
      <c r="R42" s="53"/>
      <c r="S42" s="53"/>
      <c r="T42" s="53"/>
    </row>
    <row r="43" spans="10:20">
      <c r="J43" s="51"/>
      <c r="K43" s="51"/>
      <c r="N43" s="52"/>
      <c r="O43" s="53"/>
      <c r="P43" s="53"/>
      <c r="Q43" s="53"/>
      <c r="R43" s="53"/>
      <c r="S43" s="53"/>
      <c r="T43" s="53"/>
    </row>
    <row r="44" spans="10:20">
      <c r="J44" s="51"/>
      <c r="K44" s="51"/>
      <c r="N44" s="52"/>
      <c r="O44" s="53"/>
      <c r="P44" s="53"/>
      <c r="Q44" s="53"/>
      <c r="R44" s="53"/>
      <c r="S44" s="53"/>
      <c r="T44" s="53"/>
    </row>
    <row r="45" spans="10:20">
      <c r="J45" s="51"/>
      <c r="K45" s="51"/>
      <c r="N45" s="52"/>
      <c r="O45" s="53"/>
      <c r="P45" s="53"/>
      <c r="Q45" s="53"/>
      <c r="R45" s="53"/>
      <c r="S45" s="53"/>
      <c r="T45" s="53"/>
    </row>
    <row r="46" spans="10:20">
      <c r="J46" s="51"/>
      <c r="K46" s="51"/>
      <c r="N46" s="52"/>
      <c r="O46" s="53"/>
      <c r="P46" s="53"/>
      <c r="Q46" s="53"/>
      <c r="R46" s="53"/>
      <c r="S46" s="53"/>
      <c r="T46" s="53"/>
    </row>
    <row r="47" spans="10:20">
      <c r="J47" s="51"/>
      <c r="K47" s="51"/>
      <c r="N47" s="52"/>
      <c r="O47" s="53"/>
      <c r="P47" s="53"/>
      <c r="Q47" s="53"/>
      <c r="R47" s="53"/>
      <c r="S47" s="53"/>
      <c r="T47" s="53"/>
    </row>
    <row r="48" spans="10:20">
      <c r="J48" s="51"/>
      <c r="K48" s="51"/>
      <c r="N48" s="52"/>
      <c r="O48" s="53"/>
      <c r="P48" s="53"/>
      <c r="Q48" s="53"/>
      <c r="R48" s="53"/>
      <c r="S48" s="53"/>
      <c r="T48" s="53"/>
    </row>
    <row r="49" spans="10:20">
      <c r="J49" s="51"/>
      <c r="K49" s="51"/>
      <c r="N49" s="52"/>
      <c r="O49" s="53"/>
      <c r="P49" s="53"/>
      <c r="Q49" s="53"/>
      <c r="R49" s="53"/>
      <c r="S49" s="53"/>
      <c r="T49" s="53"/>
    </row>
    <row r="50" spans="10:20">
      <c r="J50" s="51"/>
      <c r="K50" s="51"/>
      <c r="N50" s="52"/>
      <c r="O50" s="53"/>
      <c r="P50" s="53"/>
      <c r="Q50" s="53"/>
      <c r="R50" s="53"/>
      <c r="S50" s="53"/>
      <c r="T50" s="53"/>
    </row>
    <row r="51" spans="10:20">
      <c r="J51" s="51"/>
      <c r="K51" s="51"/>
      <c r="N51" s="52"/>
      <c r="O51" s="53"/>
      <c r="P51" s="53"/>
      <c r="Q51" s="53"/>
      <c r="R51" s="53"/>
      <c r="S51" s="53"/>
      <c r="T51" s="53"/>
    </row>
    <row r="52" spans="10:20">
      <c r="J52" s="51"/>
      <c r="K52" s="51"/>
      <c r="N52" s="52"/>
      <c r="O52" s="53"/>
      <c r="P52" s="53"/>
      <c r="Q52" s="53"/>
      <c r="R52" s="53"/>
      <c r="S52" s="53"/>
      <c r="T52" s="53"/>
    </row>
    <row r="53" spans="10:20">
      <c r="J53" s="51"/>
      <c r="K53" s="51"/>
      <c r="N53" s="52"/>
      <c r="O53" s="53"/>
      <c r="P53" s="53"/>
      <c r="Q53" s="53"/>
      <c r="R53" s="53"/>
      <c r="S53" s="53"/>
      <c r="T53" s="53"/>
    </row>
    <row r="54" spans="10:20">
      <c r="J54" s="51"/>
      <c r="K54" s="51"/>
      <c r="N54" s="52"/>
      <c r="O54" s="53"/>
      <c r="P54" s="53"/>
      <c r="Q54" s="53"/>
      <c r="R54" s="53"/>
      <c r="S54" s="53"/>
      <c r="T54" s="53"/>
    </row>
    <row r="55" spans="10:20">
      <c r="J55" s="51"/>
      <c r="K55" s="51"/>
      <c r="N55" s="52"/>
      <c r="O55" s="53"/>
      <c r="P55" s="53"/>
      <c r="Q55" s="53"/>
      <c r="R55" s="53"/>
      <c r="S55" s="53"/>
      <c r="T55" s="53"/>
    </row>
    <row r="56" spans="10:20">
      <c r="J56" s="51"/>
      <c r="K56" s="51"/>
      <c r="N56" s="52"/>
      <c r="O56" s="53"/>
      <c r="P56" s="53"/>
      <c r="Q56" s="53"/>
      <c r="R56" s="53"/>
      <c r="S56" s="53"/>
      <c r="T56" s="53"/>
    </row>
    <row r="57" spans="10:20">
      <c r="J57" s="51"/>
      <c r="K57" s="51"/>
      <c r="N57" s="52"/>
      <c r="O57" s="53"/>
      <c r="P57" s="53"/>
      <c r="Q57" s="53"/>
      <c r="R57" s="53"/>
      <c r="S57" s="53"/>
      <c r="T57" s="53"/>
    </row>
    <row r="58" spans="10:20">
      <c r="J58" s="51"/>
      <c r="K58" s="51"/>
      <c r="N58" s="52"/>
      <c r="O58" s="53"/>
      <c r="P58" s="53"/>
      <c r="Q58" s="53"/>
      <c r="R58" s="53"/>
      <c r="S58" s="53"/>
      <c r="T58" s="53"/>
    </row>
    <row r="59" spans="10:20">
      <c r="J59" s="51"/>
      <c r="K59" s="51"/>
      <c r="N59" s="52"/>
      <c r="O59" s="53"/>
      <c r="P59" s="53"/>
      <c r="Q59" s="53"/>
      <c r="R59" s="53"/>
      <c r="S59" s="53"/>
      <c r="T59" s="53"/>
    </row>
    <row r="60" spans="10:20">
      <c r="J60" s="51"/>
      <c r="K60" s="51"/>
      <c r="N60" s="52"/>
      <c r="O60" s="53"/>
      <c r="P60" s="53"/>
      <c r="Q60" s="53"/>
      <c r="R60" s="53"/>
      <c r="S60" s="53"/>
      <c r="T60" s="53"/>
    </row>
    <row r="61" spans="10:20">
      <c r="J61" s="51"/>
      <c r="K61" s="51"/>
      <c r="N61" s="52"/>
      <c r="O61" s="53"/>
      <c r="P61" s="53"/>
      <c r="Q61" s="53"/>
      <c r="R61" s="53"/>
      <c r="S61" s="53"/>
      <c r="T61" s="53"/>
    </row>
    <row r="62" spans="10:20">
      <c r="J62" s="51"/>
      <c r="K62" s="51"/>
      <c r="N62" s="52"/>
      <c r="O62" s="53"/>
      <c r="P62" s="53"/>
      <c r="Q62" s="53"/>
      <c r="R62" s="53"/>
      <c r="S62" s="53"/>
      <c r="T62" s="53"/>
    </row>
    <row r="63" spans="10:20">
      <c r="J63" s="51"/>
      <c r="K63" s="51"/>
      <c r="N63" s="52"/>
      <c r="O63" s="53"/>
      <c r="P63" s="53"/>
      <c r="Q63" s="53"/>
      <c r="R63" s="53"/>
      <c r="S63" s="53"/>
      <c r="T63" s="53"/>
    </row>
    <row r="64" spans="10:20">
      <c r="J64" s="51"/>
      <c r="K64" s="51"/>
      <c r="N64" s="52"/>
      <c r="O64" s="53"/>
      <c r="P64" s="53"/>
      <c r="Q64" s="53"/>
      <c r="R64" s="53"/>
      <c r="S64" s="53"/>
      <c r="T64" s="53"/>
    </row>
    <row r="65" spans="10:20">
      <c r="J65" s="51"/>
      <c r="K65" s="51"/>
      <c r="N65" s="52"/>
      <c r="O65" s="53"/>
      <c r="P65" s="53"/>
      <c r="Q65" s="53"/>
      <c r="R65" s="53"/>
      <c r="S65" s="53"/>
      <c r="T65" s="53"/>
    </row>
    <row r="66" spans="10:20">
      <c r="J66" s="51"/>
      <c r="K66" s="51"/>
      <c r="N66" s="52"/>
      <c r="O66" s="53"/>
      <c r="P66" s="53"/>
      <c r="Q66" s="53"/>
      <c r="R66" s="53"/>
      <c r="S66" s="53"/>
      <c r="T66" s="53"/>
    </row>
    <row r="67" spans="10:20">
      <c r="J67" s="51"/>
      <c r="K67" s="51"/>
      <c r="N67" s="52"/>
      <c r="O67" s="53"/>
      <c r="P67" s="53"/>
      <c r="Q67" s="53"/>
      <c r="R67" s="53"/>
      <c r="S67" s="53"/>
      <c r="T67" s="53"/>
    </row>
    <row r="68" spans="10:20">
      <c r="J68" s="51"/>
      <c r="K68" s="51"/>
      <c r="N68" s="52"/>
      <c r="O68" s="53"/>
      <c r="P68" s="53"/>
      <c r="Q68" s="53"/>
      <c r="R68" s="53"/>
      <c r="S68" s="53"/>
      <c r="T68" s="53"/>
    </row>
    <row r="69" spans="10:20">
      <c r="J69" s="51"/>
      <c r="K69" s="51"/>
      <c r="N69" s="52"/>
      <c r="O69" s="53"/>
      <c r="P69" s="53"/>
      <c r="Q69" s="53"/>
      <c r="R69" s="53"/>
      <c r="S69" s="53"/>
      <c r="T69" s="53"/>
    </row>
    <row r="70" spans="10:20">
      <c r="J70" s="51"/>
      <c r="K70" s="51"/>
      <c r="N70" s="52"/>
      <c r="O70" s="53"/>
      <c r="P70" s="53"/>
      <c r="Q70" s="53"/>
      <c r="R70" s="53"/>
      <c r="S70" s="53"/>
      <c r="T70" s="53"/>
    </row>
    <row r="71" spans="10:20">
      <c r="J71" s="51"/>
      <c r="K71" s="51"/>
      <c r="N71" s="52"/>
      <c r="O71" s="53"/>
      <c r="P71" s="53"/>
      <c r="Q71" s="53"/>
      <c r="R71" s="53"/>
      <c r="S71" s="53"/>
      <c r="T71" s="53"/>
    </row>
    <row r="72" spans="10:20">
      <c r="J72" s="51"/>
      <c r="K72" s="51"/>
      <c r="N72" s="52"/>
      <c r="O72" s="53"/>
      <c r="P72" s="53"/>
      <c r="Q72" s="53"/>
      <c r="R72" s="53"/>
      <c r="S72" s="53"/>
      <c r="T72" s="53"/>
    </row>
    <row r="73" spans="10:20">
      <c r="J73" s="51"/>
      <c r="K73" s="51"/>
      <c r="N73" s="52"/>
      <c r="O73" s="53"/>
      <c r="P73" s="53"/>
      <c r="Q73" s="53"/>
      <c r="R73" s="53"/>
      <c r="S73" s="53"/>
      <c r="T73" s="53"/>
    </row>
    <row r="74" spans="10:20">
      <c r="J74" s="51"/>
      <c r="K74" s="51"/>
      <c r="N74" s="52"/>
      <c r="O74" s="53"/>
      <c r="P74" s="53"/>
      <c r="Q74" s="53"/>
      <c r="R74" s="53"/>
      <c r="S74" s="53"/>
      <c r="T74" s="53"/>
    </row>
    <row r="75" spans="10:20">
      <c r="J75" s="51"/>
      <c r="K75" s="51"/>
      <c r="N75" s="52"/>
      <c r="O75" s="53"/>
      <c r="P75" s="53"/>
      <c r="Q75" s="53"/>
      <c r="R75" s="53"/>
      <c r="S75" s="53"/>
      <c r="T75" s="53"/>
    </row>
    <row r="76" spans="10:20">
      <c r="J76" s="51"/>
      <c r="K76" s="51"/>
      <c r="N76" s="52"/>
      <c r="O76" s="53"/>
      <c r="P76" s="53"/>
      <c r="Q76" s="53"/>
      <c r="R76" s="53"/>
      <c r="S76" s="53"/>
      <c r="T76" s="53"/>
    </row>
    <row r="77" spans="10:20">
      <c r="J77" s="51"/>
      <c r="K77" s="51"/>
      <c r="N77" s="52"/>
      <c r="O77" s="53"/>
      <c r="P77" s="53"/>
      <c r="Q77" s="53"/>
      <c r="R77" s="53"/>
      <c r="S77" s="53"/>
      <c r="T77" s="53"/>
    </row>
    <row r="78" spans="10:20">
      <c r="J78" s="51"/>
      <c r="K78" s="51"/>
      <c r="N78" s="52"/>
      <c r="O78" s="53"/>
      <c r="P78" s="53"/>
      <c r="Q78" s="53"/>
      <c r="R78" s="53"/>
      <c r="S78" s="53"/>
      <c r="T78" s="53"/>
    </row>
    <row r="79" spans="10:20">
      <c r="J79" s="51"/>
      <c r="K79" s="51"/>
      <c r="N79" s="52"/>
      <c r="O79" s="53"/>
      <c r="P79" s="53"/>
      <c r="Q79" s="53"/>
      <c r="R79" s="53"/>
      <c r="S79" s="53"/>
      <c r="T79" s="53"/>
    </row>
    <row r="80" spans="10:20">
      <c r="J80" s="51"/>
      <c r="K80" s="54"/>
      <c r="N80" s="52"/>
      <c r="O80" s="53"/>
      <c r="P80" s="53"/>
      <c r="Q80" s="53"/>
      <c r="R80" s="53"/>
      <c r="S80" s="53"/>
      <c r="T80" s="53"/>
    </row>
    <row r="81" spans="10:20">
      <c r="J81" s="51"/>
      <c r="K81" s="51"/>
      <c r="N81" s="52"/>
      <c r="O81" s="53"/>
      <c r="P81" s="53"/>
      <c r="Q81" s="53"/>
      <c r="R81" s="53"/>
      <c r="S81" s="53"/>
      <c r="T81" s="53"/>
    </row>
    <row r="82" spans="10:20">
      <c r="J82" s="51"/>
      <c r="K82" s="51"/>
      <c r="N82" s="52"/>
      <c r="O82" s="53"/>
      <c r="P82" s="53"/>
      <c r="Q82" s="53"/>
      <c r="R82" s="53"/>
      <c r="S82" s="53"/>
      <c r="T82" s="53"/>
    </row>
    <row r="83" spans="10:20">
      <c r="J83" s="51"/>
      <c r="K83" s="51"/>
      <c r="N83" s="52"/>
      <c r="O83" s="53"/>
      <c r="P83" s="53"/>
      <c r="Q83" s="53"/>
      <c r="R83" s="53"/>
      <c r="S83" s="53"/>
      <c r="T83" s="53"/>
    </row>
    <row r="84" spans="10:20">
      <c r="J84" s="51"/>
      <c r="K84" s="51"/>
      <c r="N84" s="52"/>
      <c r="O84" s="53"/>
      <c r="P84" s="53"/>
      <c r="Q84" s="53"/>
      <c r="R84" s="53"/>
      <c r="S84" s="53"/>
      <c r="T84" s="53"/>
    </row>
    <row r="85" spans="10:20">
      <c r="J85" s="51"/>
      <c r="K85" s="51"/>
      <c r="N85" s="52"/>
      <c r="O85" s="53"/>
      <c r="P85" s="53"/>
      <c r="Q85" s="53"/>
      <c r="R85" s="53"/>
      <c r="S85" s="53"/>
      <c r="T85" s="53"/>
    </row>
    <row r="86" spans="10:20">
      <c r="J86" s="51"/>
      <c r="K86" s="51"/>
      <c r="N86" s="52"/>
      <c r="O86" s="53"/>
      <c r="P86" s="53"/>
      <c r="Q86" s="53"/>
      <c r="R86" s="53"/>
      <c r="S86" s="53"/>
      <c r="T86" s="53"/>
    </row>
    <row r="87" spans="10:20">
      <c r="J87" s="51"/>
      <c r="K87" s="51"/>
      <c r="N87" s="52"/>
      <c r="O87" s="53"/>
      <c r="P87" s="53"/>
      <c r="Q87" s="53"/>
      <c r="R87" s="53"/>
      <c r="S87" s="53"/>
      <c r="T87" s="53"/>
    </row>
    <row r="88" spans="10:20">
      <c r="J88" s="51"/>
      <c r="K88" s="51"/>
      <c r="N88" s="52"/>
      <c r="O88" s="53"/>
      <c r="P88" s="53"/>
      <c r="Q88" s="53"/>
      <c r="R88" s="53"/>
      <c r="S88" s="53"/>
      <c r="T88" s="53"/>
    </row>
    <row r="89" spans="10:20">
      <c r="J89" s="51"/>
      <c r="K89" s="51"/>
      <c r="N89" s="52"/>
      <c r="O89" s="53"/>
      <c r="P89" s="53"/>
      <c r="Q89" s="53"/>
      <c r="R89" s="53"/>
      <c r="S89" s="53"/>
      <c r="T89" s="53"/>
    </row>
    <row r="90" spans="10:20">
      <c r="J90" s="51"/>
      <c r="K90" s="51"/>
      <c r="N90" s="52"/>
      <c r="O90" s="53"/>
      <c r="P90" s="53"/>
      <c r="Q90" s="53"/>
      <c r="R90" s="53"/>
      <c r="S90" s="53"/>
      <c r="T90" s="53"/>
    </row>
    <row r="91" spans="10:20">
      <c r="J91" s="51"/>
      <c r="K91" s="51"/>
      <c r="N91" s="52"/>
      <c r="O91" s="53"/>
      <c r="P91" s="53"/>
      <c r="Q91" s="53"/>
      <c r="R91" s="53"/>
      <c r="S91" s="53"/>
      <c r="T91" s="53"/>
    </row>
    <row r="92" spans="10:20">
      <c r="J92" s="51"/>
      <c r="K92" s="51"/>
      <c r="N92" s="52"/>
      <c r="O92" s="53"/>
      <c r="P92" s="53"/>
      <c r="Q92" s="53"/>
      <c r="R92" s="53"/>
      <c r="S92" s="53"/>
      <c r="T92" s="53"/>
    </row>
    <row r="93" spans="10:20">
      <c r="J93" s="51"/>
      <c r="K93" s="51"/>
      <c r="N93" s="52"/>
      <c r="O93" s="53"/>
      <c r="P93" s="53"/>
      <c r="Q93" s="53"/>
      <c r="R93" s="53"/>
      <c r="S93" s="53"/>
      <c r="T93" s="53"/>
    </row>
    <row r="94" spans="10:20">
      <c r="J94" s="51"/>
      <c r="K94" s="51"/>
      <c r="N94" s="52"/>
      <c r="O94" s="53"/>
      <c r="P94" s="53"/>
      <c r="Q94" s="53"/>
      <c r="R94" s="53"/>
      <c r="S94" s="53"/>
      <c r="T94" s="53"/>
    </row>
    <row r="95" spans="10:20">
      <c r="J95" s="51"/>
      <c r="K95" s="51"/>
      <c r="N95" s="52"/>
      <c r="O95" s="53"/>
      <c r="P95" s="53"/>
      <c r="Q95" s="53"/>
      <c r="R95" s="53"/>
      <c r="S95" s="53"/>
      <c r="T95" s="53"/>
    </row>
    <row r="96" spans="10:20">
      <c r="J96" s="51"/>
      <c r="K96" s="51"/>
      <c r="N96" s="52"/>
      <c r="O96" s="53"/>
      <c r="P96" s="53"/>
      <c r="Q96" s="53"/>
      <c r="R96" s="53"/>
      <c r="S96" s="53"/>
      <c r="T96" s="53"/>
    </row>
    <row r="97" spans="10:20">
      <c r="J97" s="51"/>
      <c r="K97" s="51"/>
      <c r="N97" s="52"/>
      <c r="O97" s="53"/>
      <c r="P97" s="53"/>
      <c r="Q97" s="53"/>
      <c r="R97" s="53"/>
      <c r="S97" s="53"/>
      <c r="T97" s="53"/>
    </row>
    <row r="98" spans="10:20">
      <c r="J98" s="51"/>
      <c r="K98" s="51"/>
      <c r="N98" s="52"/>
      <c r="O98" s="53"/>
      <c r="P98" s="53"/>
      <c r="Q98" s="53"/>
      <c r="R98" s="53"/>
      <c r="S98" s="53"/>
      <c r="T98" s="53"/>
    </row>
    <row r="99" spans="10:20">
      <c r="J99" s="51"/>
      <c r="K99" s="51"/>
      <c r="N99" s="52"/>
      <c r="O99" s="53"/>
      <c r="P99" s="53"/>
      <c r="Q99" s="53"/>
      <c r="R99" s="53"/>
      <c r="S99" s="53"/>
      <c r="T99" s="53"/>
    </row>
    <row r="100" spans="10:20">
      <c r="J100" s="51"/>
      <c r="K100" s="51"/>
      <c r="N100" s="52"/>
      <c r="O100" s="53"/>
      <c r="P100" s="53"/>
      <c r="Q100" s="53"/>
      <c r="R100" s="53"/>
      <c r="S100" s="53"/>
      <c r="T100" s="53"/>
    </row>
    <row r="101" spans="10:20">
      <c r="J101" s="51"/>
      <c r="K101" s="51"/>
      <c r="N101" s="52"/>
      <c r="O101" s="53"/>
      <c r="P101" s="53"/>
      <c r="Q101" s="53"/>
      <c r="R101" s="53"/>
      <c r="S101" s="53"/>
      <c r="T101" s="53"/>
    </row>
    <row r="102" spans="10:20">
      <c r="J102" s="51"/>
      <c r="K102" s="51"/>
      <c r="N102" s="52"/>
      <c r="O102" s="53"/>
      <c r="P102" s="53"/>
      <c r="Q102" s="53"/>
      <c r="R102" s="53"/>
      <c r="S102" s="53"/>
      <c r="T102" s="53"/>
    </row>
    <row r="103" spans="10:20">
      <c r="J103" s="51"/>
      <c r="K103" s="51"/>
      <c r="N103" s="52"/>
      <c r="O103" s="53"/>
      <c r="P103" s="53"/>
      <c r="Q103" s="53"/>
      <c r="R103" s="53"/>
      <c r="S103" s="53"/>
      <c r="T103" s="53"/>
    </row>
    <row r="104" spans="10:20">
      <c r="J104" s="51"/>
      <c r="K104" s="51"/>
      <c r="N104" s="52"/>
      <c r="O104" s="53"/>
      <c r="P104" s="53"/>
      <c r="Q104" s="53"/>
      <c r="R104" s="53"/>
      <c r="S104" s="53"/>
      <c r="T104" s="53"/>
    </row>
    <row r="105" spans="10:20">
      <c r="J105" s="51"/>
      <c r="K105" s="51"/>
      <c r="N105" s="52"/>
      <c r="O105" s="53"/>
      <c r="P105" s="53"/>
      <c r="Q105" s="53"/>
      <c r="R105" s="53"/>
      <c r="S105" s="53"/>
      <c r="T105" s="53"/>
    </row>
    <row r="106" spans="10:20">
      <c r="J106" s="51"/>
      <c r="K106" s="51"/>
      <c r="N106" s="52"/>
      <c r="O106" s="53"/>
      <c r="P106" s="53"/>
      <c r="Q106" s="53"/>
      <c r="R106" s="53"/>
      <c r="S106" s="53"/>
      <c r="T106" s="53"/>
    </row>
    <row r="107" spans="10:20">
      <c r="J107" s="51"/>
      <c r="K107" s="51"/>
      <c r="N107" s="52"/>
      <c r="O107" s="53"/>
      <c r="P107" s="53"/>
      <c r="Q107" s="53"/>
      <c r="R107" s="53"/>
      <c r="S107" s="53"/>
      <c r="T107" s="53"/>
    </row>
    <row r="108" spans="10:20">
      <c r="J108" s="51"/>
      <c r="K108" s="51"/>
      <c r="N108" s="52"/>
      <c r="O108" s="53"/>
      <c r="P108" s="53"/>
      <c r="Q108" s="53"/>
      <c r="R108" s="53"/>
      <c r="S108" s="53"/>
      <c r="T108" s="53"/>
    </row>
    <row r="109" spans="10:20">
      <c r="J109" s="51"/>
      <c r="K109" s="51"/>
      <c r="N109" s="52"/>
      <c r="O109" s="53"/>
      <c r="P109" s="53"/>
      <c r="Q109" s="53"/>
      <c r="R109" s="53"/>
      <c r="S109" s="53"/>
      <c r="T109" s="53"/>
    </row>
    <row r="110" spans="10:20">
      <c r="J110" s="51"/>
      <c r="K110" s="51"/>
      <c r="N110" s="52"/>
      <c r="O110" s="53"/>
      <c r="P110" s="53"/>
      <c r="Q110" s="53"/>
      <c r="R110" s="53"/>
      <c r="S110" s="53"/>
      <c r="T110" s="53"/>
    </row>
    <row r="111" spans="10:20">
      <c r="J111" s="51"/>
      <c r="K111" s="51"/>
      <c r="N111" s="52"/>
      <c r="O111" s="53"/>
      <c r="P111" s="53"/>
      <c r="Q111" s="53"/>
      <c r="R111" s="53"/>
      <c r="S111" s="53"/>
      <c r="T111" s="53"/>
    </row>
    <row r="112" spans="10:20">
      <c r="J112" s="51"/>
      <c r="K112" s="51"/>
      <c r="N112" s="52"/>
      <c r="O112" s="53"/>
      <c r="P112" s="53"/>
      <c r="Q112" s="53"/>
      <c r="R112" s="53"/>
      <c r="S112" s="53"/>
      <c r="T112" s="53"/>
    </row>
    <row r="113" spans="10:20">
      <c r="J113" s="51"/>
      <c r="K113" s="51"/>
      <c r="N113" s="52"/>
      <c r="O113" s="53"/>
      <c r="P113" s="53"/>
      <c r="Q113" s="53"/>
      <c r="R113" s="53"/>
      <c r="S113" s="53"/>
      <c r="T113" s="53"/>
    </row>
    <row r="114" spans="10:20">
      <c r="J114" s="51"/>
      <c r="K114" s="51"/>
      <c r="N114" s="52"/>
      <c r="O114" s="53"/>
      <c r="P114" s="53"/>
      <c r="Q114" s="53"/>
      <c r="R114" s="53"/>
      <c r="S114" s="53"/>
      <c r="T114" s="53"/>
    </row>
    <row r="115" spans="10:20">
      <c r="J115" s="51"/>
      <c r="K115" s="51"/>
      <c r="N115" s="52"/>
      <c r="O115" s="53"/>
      <c r="P115" s="53"/>
      <c r="Q115" s="53"/>
      <c r="R115" s="53"/>
      <c r="S115" s="53"/>
      <c r="T115" s="53"/>
    </row>
    <row r="116" spans="10:20">
      <c r="J116" s="51"/>
      <c r="K116" s="51"/>
      <c r="N116" s="52"/>
      <c r="O116" s="53"/>
      <c r="P116" s="53"/>
      <c r="Q116" s="53"/>
      <c r="R116" s="53"/>
      <c r="S116" s="53"/>
      <c r="T116" s="53"/>
    </row>
    <row r="117" spans="10:20">
      <c r="J117" s="51"/>
      <c r="K117" s="51"/>
      <c r="N117" s="52"/>
      <c r="O117" s="53"/>
      <c r="P117" s="53"/>
      <c r="Q117" s="53"/>
      <c r="R117" s="53"/>
      <c r="S117" s="53"/>
      <c r="T117" s="53"/>
    </row>
    <row r="118" spans="10:20">
      <c r="J118" s="51"/>
      <c r="K118" s="51"/>
      <c r="N118" s="52"/>
      <c r="O118" s="53"/>
      <c r="P118" s="53"/>
      <c r="Q118" s="53"/>
      <c r="R118" s="53"/>
      <c r="S118" s="53"/>
      <c r="T118" s="53"/>
    </row>
    <row r="119" spans="10:20">
      <c r="J119" s="51"/>
      <c r="K119" s="51"/>
      <c r="N119" s="52"/>
      <c r="O119" s="53"/>
      <c r="P119" s="53"/>
      <c r="Q119" s="53"/>
      <c r="R119" s="53"/>
      <c r="S119" s="53"/>
      <c r="T119" s="53"/>
    </row>
    <row r="120" spans="10:20">
      <c r="J120" s="51"/>
      <c r="K120" s="51"/>
      <c r="N120" s="52"/>
      <c r="O120" s="53"/>
      <c r="P120" s="53"/>
      <c r="Q120" s="53"/>
      <c r="R120" s="53"/>
      <c r="S120" s="53"/>
      <c r="T120" s="53"/>
    </row>
    <row r="121" spans="10:20">
      <c r="J121" s="51"/>
      <c r="K121" s="51"/>
      <c r="N121" s="52"/>
      <c r="O121" s="53"/>
      <c r="P121" s="53"/>
      <c r="Q121" s="53"/>
      <c r="R121" s="53"/>
      <c r="S121" s="53"/>
      <c r="T121" s="53"/>
    </row>
    <row r="122" spans="10:20">
      <c r="J122" s="51"/>
      <c r="K122" s="51"/>
      <c r="N122" s="52"/>
      <c r="O122" s="53"/>
      <c r="P122" s="53"/>
      <c r="Q122" s="53"/>
      <c r="R122" s="53"/>
      <c r="S122" s="53"/>
      <c r="T122" s="53"/>
    </row>
    <row r="123" spans="10:20">
      <c r="J123" s="51"/>
      <c r="K123" s="51"/>
      <c r="N123" s="52"/>
      <c r="O123" s="53"/>
      <c r="P123" s="53"/>
      <c r="Q123" s="53"/>
      <c r="R123" s="53"/>
      <c r="S123" s="53"/>
      <c r="T123" s="53"/>
    </row>
    <row r="124" spans="10:20">
      <c r="J124" s="51"/>
      <c r="K124" s="51"/>
      <c r="N124" s="52"/>
      <c r="O124" s="53"/>
      <c r="P124" s="53"/>
      <c r="Q124" s="53"/>
      <c r="R124" s="53"/>
      <c r="S124" s="53"/>
      <c r="T124" s="53"/>
    </row>
    <row r="125" spans="10:20">
      <c r="J125" s="51"/>
      <c r="K125" s="51"/>
      <c r="N125" s="52"/>
      <c r="O125" s="53"/>
      <c r="P125" s="53"/>
      <c r="Q125" s="53"/>
      <c r="R125" s="53"/>
      <c r="S125" s="53"/>
      <c r="T125" s="53"/>
    </row>
    <row r="126" spans="10:20">
      <c r="J126" s="51"/>
      <c r="K126" s="51"/>
      <c r="N126" s="52"/>
      <c r="O126" s="53"/>
      <c r="P126" s="53"/>
      <c r="Q126" s="53"/>
      <c r="R126" s="53"/>
      <c r="S126" s="53"/>
      <c r="T126" s="53"/>
    </row>
    <row r="127" spans="10:20">
      <c r="J127" s="51"/>
      <c r="K127" s="51"/>
      <c r="N127" s="52"/>
      <c r="O127" s="53"/>
      <c r="P127" s="53"/>
      <c r="Q127" s="53"/>
      <c r="R127" s="53"/>
      <c r="S127" s="53"/>
      <c r="T127" s="53"/>
    </row>
    <row r="128" spans="10:20">
      <c r="J128" s="51"/>
      <c r="K128" s="51"/>
      <c r="N128" s="52"/>
      <c r="O128" s="53"/>
      <c r="P128" s="53"/>
      <c r="Q128" s="53"/>
      <c r="R128" s="53"/>
      <c r="S128" s="53"/>
      <c r="T128" s="53"/>
    </row>
    <row r="129" spans="10:20">
      <c r="J129" s="51"/>
      <c r="K129" s="51"/>
      <c r="N129" s="52"/>
      <c r="O129" s="53"/>
      <c r="P129" s="53"/>
      <c r="Q129" s="53"/>
      <c r="R129" s="53"/>
      <c r="S129" s="53"/>
      <c r="T129" s="53"/>
    </row>
    <row r="130" spans="10:20">
      <c r="J130" s="51"/>
      <c r="K130" s="51"/>
      <c r="N130" s="52"/>
      <c r="O130" s="53"/>
      <c r="P130" s="53"/>
      <c r="Q130" s="53"/>
      <c r="R130" s="53"/>
      <c r="S130" s="53"/>
      <c r="T130" s="53"/>
    </row>
    <row r="131" spans="10:20">
      <c r="J131" s="51"/>
      <c r="K131" s="51"/>
      <c r="N131" s="52"/>
      <c r="O131" s="53"/>
      <c r="P131" s="53"/>
      <c r="Q131" s="53"/>
      <c r="R131" s="53"/>
      <c r="S131" s="53"/>
      <c r="T131" s="53"/>
    </row>
    <row r="132" spans="10:20">
      <c r="J132" s="51"/>
      <c r="K132" s="51"/>
      <c r="N132" s="52"/>
      <c r="O132" s="53"/>
      <c r="P132" s="53"/>
      <c r="Q132" s="53"/>
      <c r="R132" s="53"/>
      <c r="S132" s="53"/>
      <c r="T132" s="53"/>
    </row>
    <row r="133" spans="10:20">
      <c r="J133" s="51"/>
      <c r="K133" s="51"/>
      <c r="N133" s="52"/>
      <c r="O133" s="53"/>
      <c r="P133" s="53"/>
      <c r="Q133" s="53"/>
      <c r="R133" s="53"/>
      <c r="S133" s="53"/>
      <c r="T133" s="53"/>
    </row>
    <row r="134" spans="10:20">
      <c r="J134" s="51"/>
      <c r="K134" s="51"/>
      <c r="N134" s="52"/>
      <c r="O134" s="53"/>
      <c r="P134" s="53"/>
      <c r="Q134" s="53"/>
      <c r="R134" s="53"/>
      <c r="S134" s="53"/>
      <c r="T134" s="53"/>
    </row>
    <row r="135" spans="10:20">
      <c r="J135" s="51"/>
      <c r="K135" s="51"/>
      <c r="N135" s="52"/>
      <c r="O135" s="53"/>
      <c r="P135" s="53"/>
      <c r="Q135" s="53"/>
      <c r="R135" s="53"/>
      <c r="S135" s="53"/>
      <c r="T135" s="53"/>
    </row>
    <row r="136" spans="10:20">
      <c r="J136" s="51"/>
      <c r="K136" s="51"/>
      <c r="N136" s="52"/>
      <c r="O136" s="53"/>
      <c r="P136" s="53"/>
      <c r="Q136" s="53"/>
      <c r="R136" s="53"/>
      <c r="S136" s="53"/>
      <c r="T136" s="53"/>
    </row>
    <row r="137" spans="10:20">
      <c r="J137" s="51"/>
      <c r="K137" s="51"/>
      <c r="N137" s="52"/>
      <c r="O137" s="53"/>
      <c r="P137" s="53"/>
      <c r="Q137" s="53"/>
      <c r="R137" s="53"/>
      <c r="S137" s="53"/>
      <c r="T137" s="53"/>
    </row>
    <row r="138" spans="10:20">
      <c r="J138" s="51"/>
      <c r="K138" s="51"/>
      <c r="N138" s="52"/>
      <c r="O138" s="53"/>
      <c r="P138" s="53"/>
      <c r="Q138" s="53"/>
      <c r="R138" s="53"/>
      <c r="S138" s="53"/>
      <c r="T138" s="53"/>
    </row>
    <row r="139" spans="10:20">
      <c r="J139" s="51"/>
      <c r="K139" s="51"/>
      <c r="N139" s="52"/>
      <c r="O139" s="53"/>
      <c r="P139" s="53"/>
      <c r="Q139" s="53"/>
      <c r="R139" s="53"/>
      <c r="S139" s="53"/>
      <c r="T139" s="53"/>
    </row>
    <row r="140" spans="10:20">
      <c r="J140" s="51"/>
      <c r="K140" s="51"/>
      <c r="N140" s="52"/>
      <c r="O140" s="53"/>
      <c r="P140" s="53"/>
      <c r="Q140" s="53"/>
      <c r="R140" s="53"/>
      <c r="S140" s="53"/>
      <c r="T140" s="53"/>
    </row>
    <row r="141" spans="10:20">
      <c r="J141" s="51"/>
      <c r="K141" s="51"/>
      <c r="N141" s="52"/>
      <c r="O141" s="53"/>
      <c r="P141" s="53"/>
      <c r="Q141" s="53"/>
      <c r="R141" s="53"/>
      <c r="S141" s="53"/>
      <c r="T141" s="53"/>
    </row>
    <row r="142" spans="10:20">
      <c r="J142" s="51"/>
      <c r="K142" s="51"/>
      <c r="N142" s="52"/>
      <c r="O142" s="53"/>
      <c r="P142" s="53"/>
      <c r="Q142" s="53"/>
      <c r="R142" s="53"/>
      <c r="S142" s="53"/>
      <c r="T142" s="53"/>
    </row>
    <row r="143" spans="10:20">
      <c r="J143" s="51"/>
      <c r="K143" s="51"/>
      <c r="N143" s="52"/>
      <c r="O143" s="53"/>
      <c r="P143" s="53"/>
      <c r="Q143" s="53"/>
      <c r="R143" s="53"/>
      <c r="S143" s="53"/>
      <c r="T143" s="53"/>
    </row>
    <row r="144" spans="10:20">
      <c r="J144" s="51"/>
      <c r="K144" s="51"/>
      <c r="N144" s="52"/>
      <c r="O144" s="53"/>
      <c r="P144" s="53"/>
      <c r="Q144" s="53"/>
      <c r="R144" s="53"/>
      <c r="S144" s="53"/>
      <c r="T144" s="53"/>
    </row>
    <row r="145" spans="10:20">
      <c r="J145" s="51"/>
      <c r="K145" s="51"/>
      <c r="N145" s="52"/>
      <c r="O145" s="53"/>
      <c r="P145" s="53"/>
      <c r="Q145" s="53"/>
      <c r="R145" s="53"/>
      <c r="S145" s="53"/>
      <c r="T145" s="53"/>
    </row>
    <row r="146" spans="10:20">
      <c r="J146" s="51"/>
      <c r="K146" s="51"/>
      <c r="N146" s="52"/>
      <c r="O146" s="53"/>
      <c r="P146" s="53"/>
      <c r="Q146" s="53"/>
      <c r="R146" s="53"/>
      <c r="S146" s="53"/>
      <c r="T146" s="53"/>
    </row>
    <row r="147" spans="10:20">
      <c r="J147" s="51"/>
      <c r="K147" s="51"/>
      <c r="N147" s="52"/>
      <c r="O147" s="53"/>
      <c r="P147" s="53"/>
      <c r="Q147" s="53"/>
      <c r="R147" s="53"/>
      <c r="S147" s="53"/>
      <c r="T147" s="53"/>
    </row>
    <row r="148" spans="10:20">
      <c r="J148" s="51"/>
      <c r="K148" s="51"/>
      <c r="N148" s="52"/>
      <c r="O148" s="53"/>
      <c r="P148" s="53"/>
      <c r="Q148" s="53"/>
      <c r="R148" s="53"/>
      <c r="S148" s="53"/>
      <c r="T148" s="53"/>
    </row>
    <row r="149" spans="10:20">
      <c r="J149" s="51"/>
      <c r="K149" s="51"/>
      <c r="N149" s="52"/>
      <c r="O149" s="53"/>
      <c r="P149" s="53"/>
      <c r="Q149" s="53"/>
      <c r="R149" s="53"/>
      <c r="S149" s="53"/>
      <c r="T149" s="53"/>
    </row>
    <row r="150" spans="10:20">
      <c r="J150" s="51"/>
      <c r="K150" s="51"/>
      <c r="N150" s="52"/>
      <c r="O150" s="53"/>
      <c r="P150" s="53"/>
      <c r="Q150" s="53"/>
      <c r="R150" s="53"/>
      <c r="S150" s="53"/>
      <c r="T150" s="53"/>
    </row>
    <row r="151" spans="10:20">
      <c r="J151" s="51"/>
      <c r="K151" s="51"/>
      <c r="N151" s="52"/>
      <c r="O151" s="53"/>
      <c r="P151" s="53"/>
      <c r="Q151" s="53"/>
      <c r="R151" s="53"/>
      <c r="S151" s="53"/>
      <c r="T151" s="53"/>
    </row>
    <row r="152" spans="10:20">
      <c r="J152" s="51"/>
      <c r="K152" s="51"/>
      <c r="N152" s="52"/>
      <c r="O152" s="53"/>
      <c r="P152" s="53"/>
      <c r="Q152" s="53"/>
      <c r="R152" s="53"/>
      <c r="S152" s="53"/>
      <c r="T152" s="53"/>
    </row>
    <row r="153" spans="10:20">
      <c r="J153" s="51"/>
      <c r="K153" s="51"/>
      <c r="N153" s="52"/>
      <c r="O153" s="53"/>
      <c r="P153" s="53"/>
      <c r="Q153" s="53"/>
      <c r="R153" s="53"/>
      <c r="S153" s="53"/>
      <c r="T153" s="53"/>
    </row>
    <row r="154" spans="10:20">
      <c r="J154" s="51"/>
      <c r="K154" s="51"/>
      <c r="N154" s="52"/>
      <c r="O154" s="53"/>
      <c r="P154" s="53"/>
      <c r="Q154" s="53"/>
      <c r="R154" s="53"/>
      <c r="S154" s="53"/>
      <c r="T154" s="53"/>
    </row>
    <row r="155" spans="10:20">
      <c r="J155" s="51"/>
      <c r="K155" s="51"/>
      <c r="N155" s="52"/>
      <c r="O155" s="53"/>
      <c r="P155" s="53"/>
      <c r="Q155" s="53"/>
      <c r="R155" s="53"/>
      <c r="S155" s="53"/>
      <c r="T155" s="53"/>
    </row>
    <row r="156" spans="10:20">
      <c r="J156" s="51"/>
      <c r="K156" s="51"/>
      <c r="N156" s="52"/>
      <c r="O156" s="53"/>
      <c r="P156" s="53"/>
      <c r="Q156" s="53"/>
      <c r="R156" s="53"/>
      <c r="S156" s="53"/>
      <c r="T156" s="53"/>
    </row>
    <row r="157" spans="10:20">
      <c r="J157" s="51"/>
      <c r="K157" s="51"/>
      <c r="N157" s="52"/>
      <c r="O157" s="53"/>
      <c r="P157" s="53"/>
      <c r="Q157" s="53"/>
      <c r="R157" s="53"/>
      <c r="S157" s="53"/>
      <c r="T157" s="53"/>
    </row>
    <row r="158" spans="10:20">
      <c r="J158" s="51"/>
      <c r="K158" s="51"/>
      <c r="N158" s="52"/>
      <c r="O158" s="53"/>
      <c r="P158" s="53"/>
      <c r="Q158" s="53"/>
      <c r="R158" s="53"/>
      <c r="S158" s="53"/>
      <c r="T158" s="53"/>
    </row>
    <row r="159" spans="10:20">
      <c r="J159" s="51"/>
      <c r="K159" s="51"/>
      <c r="N159" s="52"/>
      <c r="O159" s="53"/>
      <c r="P159" s="53"/>
      <c r="Q159" s="53"/>
      <c r="R159" s="53"/>
      <c r="S159" s="53"/>
      <c r="T159" s="53"/>
    </row>
    <row r="160" spans="10:20">
      <c r="J160" s="51"/>
      <c r="K160" s="51"/>
      <c r="N160" s="52"/>
      <c r="O160" s="53"/>
      <c r="P160" s="53"/>
      <c r="Q160" s="53"/>
      <c r="R160" s="53"/>
      <c r="S160" s="53"/>
      <c r="T160" s="53"/>
    </row>
    <row r="161" spans="10:20">
      <c r="J161" s="51"/>
      <c r="K161" s="51"/>
      <c r="N161" s="52"/>
      <c r="O161" s="53"/>
      <c r="P161" s="53"/>
      <c r="Q161" s="53"/>
      <c r="R161" s="53"/>
      <c r="S161" s="53"/>
      <c r="T161" s="53"/>
    </row>
    <row r="162" spans="10:20">
      <c r="J162" s="51"/>
      <c r="K162" s="51"/>
      <c r="N162" s="52"/>
      <c r="O162" s="53"/>
      <c r="P162" s="53"/>
      <c r="Q162" s="53"/>
      <c r="R162" s="53"/>
      <c r="S162" s="53"/>
      <c r="T162" s="53"/>
    </row>
    <row r="163" spans="10:20">
      <c r="J163" s="51"/>
      <c r="K163" s="51"/>
      <c r="N163" s="52"/>
      <c r="O163" s="53"/>
      <c r="P163" s="53"/>
      <c r="Q163" s="53"/>
      <c r="R163" s="53"/>
      <c r="S163" s="53"/>
      <c r="T163" s="53"/>
    </row>
    <row r="164" spans="10:20">
      <c r="J164" s="51"/>
      <c r="K164" s="51"/>
      <c r="N164" s="52"/>
      <c r="O164" s="53"/>
      <c r="P164" s="53"/>
      <c r="Q164" s="53"/>
      <c r="R164" s="53"/>
      <c r="S164" s="53"/>
      <c r="T164" s="53"/>
    </row>
    <row r="165" spans="10:20">
      <c r="J165" s="51"/>
      <c r="K165" s="51"/>
      <c r="N165" s="52"/>
      <c r="O165" s="53"/>
      <c r="P165" s="53"/>
      <c r="Q165" s="53"/>
      <c r="R165" s="53"/>
      <c r="S165" s="53"/>
      <c r="T165" s="53"/>
    </row>
    <row r="166" spans="10:20">
      <c r="J166" s="51"/>
      <c r="K166" s="51"/>
      <c r="N166" s="52"/>
      <c r="O166" s="53"/>
      <c r="P166" s="53"/>
      <c r="Q166" s="53"/>
      <c r="R166" s="53"/>
      <c r="S166" s="53"/>
      <c r="T166" s="53"/>
    </row>
    <row r="167" spans="10:20">
      <c r="J167" s="51"/>
      <c r="K167" s="51"/>
      <c r="N167" s="52"/>
      <c r="O167" s="53"/>
      <c r="P167" s="53"/>
      <c r="Q167" s="53"/>
      <c r="R167" s="53"/>
      <c r="S167" s="53"/>
      <c r="T167" s="53"/>
    </row>
    <row r="168" spans="10:20">
      <c r="J168" s="51"/>
      <c r="K168" s="51"/>
      <c r="N168" s="52"/>
      <c r="O168" s="53"/>
      <c r="P168" s="53"/>
      <c r="Q168" s="53"/>
      <c r="R168" s="53"/>
      <c r="S168" s="53"/>
      <c r="T168" s="53"/>
    </row>
    <row r="169" spans="10:20">
      <c r="J169" s="51"/>
      <c r="K169" s="51"/>
      <c r="N169" s="52"/>
      <c r="O169" s="53"/>
      <c r="P169" s="53"/>
      <c r="Q169" s="53"/>
      <c r="R169" s="53"/>
      <c r="S169" s="53"/>
      <c r="T169" s="53"/>
    </row>
    <row r="170" spans="14:20">
      <c r="N170" s="52"/>
      <c r="O170" s="53"/>
      <c r="P170" s="53"/>
      <c r="Q170" s="53"/>
      <c r="R170" s="53"/>
      <c r="S170" s="53"/>
      <c r="T170" s="53"/>
    </row>
    <row r="171" spans="14:20">
      <c r="N171" s="52"/>
      <c r="O171" s="53"/>
      <c r="P171" s="53"/>
      <c r="Q171" s="53"/>
      <c r="R171" s="53"/>
      <c r="S171" s="53"/>
      <c r="T171" s="53"/>
    </row>
    <row r="172" spans="14:20">
      <c r="N172" s="52"/>
      <c r="O172" s="53"/>
      <c r="P172" s="53"/>
      <c r="Q172" s="53"/>
      <c r="R172" s="53"/>
      <c r="S172" s="53"/>
      <c r="T172" s="53"/>
    </row>
    <row r="173" spans="14:20">
      <c r="N173" s="52"/>
      <c r="O173" s="53"/>
      <c r="P173" s="53"/>
      <c r="Q173" s="53"/>
      <c r="R173" s="53"/>
      <c r="S173" s="53"/>
      <c r="T173" s="53"/>
    </row>
    <row r="174" spans="14:20">
      <c r="N174" s="52"/>
      <c r="O174" s="53"/>
      <c r="P174" s="53"/>
      <c r="Q174" s="53"/>
      <c r="R174" s="53"/>
      <c r="S174" s="53"/>
      <c r="T174" s="53"/>
    </row>
    <row r="175" spans="14:20">
      <c r="N175" s="52"/>
      <c r="O175" s="53"/>
      <c r="P175" s="53"/>
      <c r="Q175" s="53"/>
      <c r="R175" s="53"/>
      <c r="S175" s="53"/>
      <c r="T175" s="53"/>
    </row>
    <row r="176" spans="14:20">
      <c r="N176" s="52"/>
      <c r="O176" s="53"/>
      <c r="P176" s="53"/>
      <c r="Q176" s="53"/>
      <c r="R176" s="53"/>
      <c r="S176" s="53"/>
      <c r="T176" s="53"/>
    </row>
    <row r="177" spans="14:20">
      <c r="N177" s="52"/>
      <c r="O177" s="53"/>
      <c r="P177" s="53"/>
      <c r="Q177" s="53"/>
      <c r="R177" s="53"/>
      <c r="S177" s="53"/>
      <c r="T177" s="53"/>
    </row>
    <row r="178" spans="14:20">
      <c r="N178" s="52"/>
      <c r="O178" s="53"/>
      <c r="P178" s="53"/>
      <c r="Q178" s="53"/>
      <c r="R178" s="53"/>
      <c r="S178" s="53"/>
      <c r="T178" s="53"/>
    </row>
    <row r="179" spans="14:20">
      <c r="N179" s="52"/>
      <c r="O179" s="53"/>
      <c r="P179" s="53"/>
      <c r="Q179" s="53"/>
      <c r="R179" s="53"/>
      <c r="S179" s="53"/>
      <c r="T179" s="53"/>
    </row>
    <row r="180" spans="14:20">
      <c r="N180" s="52"/>
      <c r="O180" s="53"/>
      <c r="P180" s="53"/>
      <c r="Q180" s="53"/>
      <c r="R180" s="53"/>
      <c r="S180" s="53"/>
      <c r="T180" s="53"/>
    </row>
    <row r="181" spans="14:20">
      <c r="N181" s="52"/>
      <c r="O181" s="53"/>
      <c r="P181" s="53"/>
      <c r="Q181" s="53"/>
      <c r="R181" s="53"/>
      <c r="S181" s="53"/>
      <c r="T181" s="53"/>
    </row>
    <row r="182" spans="14:20">
      <c r="N182" s="52"/>
      <c r="O182" s="53"/>
      <c r="P182" s="53"/>
      <c r="Q182" s="53"/>
      <c r="R182" s="53"/>
      <c r="S182" s="53"/>
      <c r="T182" s="53"/>
    </row>
    <row r="183" spans="14:20">
      <c r="N183" s="52"/>
      <c r="O183" s="53"/>
      <c r="P183" s="53"/>
      <c r="Q183" s="53"/>
      <c r="R183" s="53"/>
      <c r="S183" s="53"/>
      <c r="T183" s="53"/>
    </row>
    <row r="184" spans="14:20">
      <c r="N184" s="52"/>
      <c r="O184" s="53"/>
      <c r="P184" s="53"/>
      <c r="Q184" s="53"/>
      <c r="R184" s="53"/>
      <c r="S184" s="53"/>
      <c r="T184" s="53"/>
    </row>
    <row r="185" spans="14:20">
      <c r="N185" s="52"/>
      <c r="O185" s="53"/>
      <c r="P185" s="53"/>
      <c r="Q185" s="53"/>
      <c r="R185" s="53"/>
      <c r="S185" s="53"/>
      <c r="T185" s="53"/>
    </row>
    <row r="186" spans="14:20">
      <c r="N186" s="52"/>
      <c r="O186" s="53"/>
      <c r="P186" s="53"/>
      <c r="Q186" s="53"/>
      <c r="R186" s="53"/>
      <c r="S186" s="53"/>
      <c r="T186" s="53"/>
    </row>
    <row r="187" spans="14:20">
      <c r="N187" s="52"/>
      <c r="O187" s="53"/>
      <c r="P187" s="53"/>
      <c r="Q187" s="53"/>
      <c r="R187" s="53"/>
      <c r="S187" s="53"/>
      <c r="T187" s="53"/>
    </row>
    <row r="188" spans="14:20">
      <c r="N188" s="52"/>
      <c r="O188" s="53"/>
      <c r="P188" s="53"/>
      <c r="Q188" s="53"/>
      <c r="R188" s="53"/>
      <c r="S188" s="53"/>
      <c r="T188" s="53"/>
    </row>
    <row r="189" spans="14:20">
      <c r="N189" s="52"/>
      <c r="O189" s="53"/>
      <c r="P189" s="53"/>
      <c r="Q189" s="53"/>
      <c r="R189" s="53"/>
      <c r="S189" s="53"/>
      <c r="T189" s="53"/>
    </row>
    <row r="190" spans="14:20">
      <c r="N190" s="52"/>
      <c r="O190" s="53"/>
      <c r="P190" s="53"/>
      <c r="Q190" s="53"/>
      <c r="R190" s="53"/>
      <c r="S190" s="53"/>
      <c r="T190" s="53"/>
    </row>
    <row r="191" spans="14:20">
      <c r="N191" s="52"/>
      <c r="O191" s="53"/>
      <c r="P191" s="53"/>
      <c r="Q191" s="53"/>
      <c r="R191" s="53"/>
      <c r="S191" s="53"/>
      <c r="T191" s="53"/>
    </row>
    <row r="192" spans="14:20">
      <c r="N192" s="52"/>
      <c r="O192" s="53"/>
      <c r="P192" s="53"/>
      <c r="Q192" s="53"/>
      <c r="R192" s="53"/>
      <c r="S192" s="53"/>
      <c r="T192" s="53"/>
    </row>
    <row r="193" spans="14:20">
      <c r="N193" s="52"/>
      <c r="O193" s="53"/>
      <c r="P193" s="53"/>
      <c r="Q193" s="53"/>
      <c r="R193" s="53"/>
      <c r="S193" s="53"/>
      <c r="T193" s="53"/>
    </row>
    <row r="194" spans="14:20">
      <c r="N194" s="52"/>
      <c r="O194" s="53"/>
      <c r="P194" s="53"/>
      <c r="Q194" s="53"/>
      <c r="R194" s="53"/>
      <c r="S194" s="53"/>
      <c r="T194" s="53"/>
    </row>
    <row r="195" spans="14:20">
      <c r="N195" s="52"/>
      <c r="O195" s="53"/>
      <c r="P195" s="53"/>
      <c r="Q195" s="53"/>
      <c r="R195" s="53"/>
      <c r="S195" s="53"/>
      <c r="T195" s="53"/>
    </row>
    <row r="196" spans="14:20">
      <c r="N196" s="52"/>
      <c r="O196" s="53"/>
      <c r="P196" s="53"/>
      <c r="Q196" s="53"/>
      <c r="R196" s="53"/>
      <c r="S196" s="53"/>
      <c r="T196" s="53"/>
    </row>
    <row r="197" spans="14:20">
      <c r="N197" s="52"/>
      <c r="O197" s="53"/>
      <c r="P197" s="53"/>
      <c r="Q197" s="53"/>
      <c r="R197" s="53"/>
      <c r="S197" s="53"/>
      <c r="T197" s="53"/>
    </row>
    <row r="198" spans="14:20">
      <c r="N198" s="52"/>
      <c r="O198" s="53"/>
      <c r="P198" s="53"/>
      <c r="Q198" s="53"/>
      <c r="R198" s="53"/>
      <c r="S198" s="53"/>
      <c r="T198" s="53"/>
    </row>
    <row r="199" spans="14:20">
      <c r="N199" s="52"/>
      <c r="O199" s="53"/>
      <c r="P199" s="53"/>
      <c r="Q199" s="53"/>
      <c r="R199" s="53"/>
      <c r="S199" s="53"/>
      <c r="T199" s="53"/>
    </row>
    <row r="200" spans="14:20">
      <c r="N200" s="52"/>
      <c r="O200" s="53"/>
      <c r="P200" s="53"/>
      <c r="Q200" s="53"/>
      <c r="R200" s="53"/>
      <c r="S200" s="53"/>
      <c r="T200" s="53"/>
    </row>
    <row r="201" spans="14:20">
      <c r="N201" s="52"/>
      <c r="O201" s="53"/>
      <c r="P201" s="53"/>
      <c r="Q201" s="53"/>
      <c r="R201" s="53"/>
      <c r="S201" s="53"/>
      <c r="T201" s="53"/>
    </row>
    <row r="202" spans="14:20">
      <c r="N202" s="52"/>
      <c r="O202" s="53"/>
      <c r="P202" s="53"/>
      <c r="Q202" s="53"/>
      <c r="R202" s="53"/>
      <c r="S202" s="53"/>
      <c r="T202" s="53"/>
    </row>
    <row r="203" spans="14:20">
      <c r="N203" s="52"/>
      <c r="O203" s="53"/>
      <c r="P203" s="53"/>
      <c r="Q203" s="53"/>
      <c r="R203" s="53"/>
      <c r="S203" s="53"/>
      <c r="T203" s="53"/>
    </row>
    <row r="204" spans="14:20">
      <c r="N204" s="52"/>
      <c r="O204" s="53"/>
      <c r="P204" s="53"/>
      <c r="Q204" s="53"/>
      <c r="R204" s="53"/>
      <c r="S204" s="53"/>
      <c r="T204" s="53"/>
    </row>
    <row r="205" spans="14:20">
      <c r="N205" s="52"/>
      <c r="O205" s="53"/>
      <c r="P205" s="53"/>
      <c r="Q205" s="53"/>
      <c r="R205" s="53"/>
      <c r="S205" s="53"/>
      <c r="T205" s="53"/>
    </row>
    <row r="206" spans="14:20">
      <c r="N206" s="52"/>
      <c r="O206" s="53"/>
      <c r="P206" s="53"/>
      <c r="Q206" s="53"/>
      <c r="R206" s="53"/>
      <c r="S206" s="53"/>
      <c r="T206" s="53"/>
    </row>
    <row r="207" spans="14:20">
      <c r="N207" s="52"/>
      <c r="O207" s="53"/>
      <c r="P207" s="53"/>
      <c r="Q207" s="53"/>
      <c r="R207" s="53"/>
      <c r="S207" s="53"/>
      <c r="T207" s="53"/>
    </row>
    <row r="208" spans="14:20">
      <c r="N208" s="52"/>
      <c r="O208" s="53"/>
      <c r="P208" s="53"/>
      <c r="Q208" s="53"/>
      <c r="R208" s="53"/>
      <c r="S208" s="53"/>
      <c r="T208" s="53"/>
    </row>
    <row r="209" spans="14:20">
      <c r="N209" s="52"/>
      <c r="O209" s="53"/>
      <c r="P209" s="53"/>
      <c r="Q209" s="53"/>
      <c r="R209" s="53"/>
      <c r="S209" s="53"/>
      <c r="T209" s="53"/>
    </row>
    <row r="210" spans="14:20">
      <c r="N210" s="52"/>
      <c r="O210" s="53"/>
      <c r="P210" s="53"/>
      <c r="Q210" s="53"/>
      <c r="R210" s="53"/>
      <c r="S210" s="53"/>
      <c r="T210" s="53"/>
    </row>
  </sheetData>
  <mergeCells count="26">
    <mergeCell ref="H1:L1"/>
    <mergeCell ref="H2:H3"/>
    <mergeCell ref="C4:D4"/>
    <mergeCell ref="E4:H4"/>
    <mergeCell ref="C5:D5"/>
    <mergeCell ref="E5:H5"/>
    <mergeCell ref="I5:J5"/>
    <mergeCell ref="O6:S6"/>
    <mergeCell ref="G6:J7"/>
    <mergeCell ref="K6:K7"/>
    <mergeCell ref="L6:L7"/>
    <mergeCell ref="G12:J13"/>
    <mergeCell ref="K12:K13"/>
    <mergeCell ref="L12:L13"/>
    <mergeCell ref="A18:B19"/>
    <mergeCell ref="G18:J19"/>
    <mergeCell ref="K18:K19"/>
    <mergeCell ref="L18:L19"/>
    <mergeCell ref="C24:D24"/>
    <mergeCell ref="K24:L24"/>
    <mergeCell ref="A24:B26"/>
    <mergeCell ref="G25:I25"/>
    <mergeCell ref="K25:L25"/>
    <mergeCell ref="G26:I26"/>
    <mergeCell ref="K26:L26"/>
    <mergeCell ref="A27:L27"/>
  </mergeCells>
  <conditionalFormatting sqref="K3:K4 E4:H5 G24 G25:I25">
    <cfRule type="cellIs" dxfId="46" priority="1" stopIfTrue="1" operator="equal">
      <formula>0</formula>
    </cfRule>
  </conditionalFormatting>
  <conditionalFormatting sqref="A8:A11 A14:A17 A20:A23">
    <cfRule type="cellIs" dxfId="47" priority="2" stopIfTrue="1" operator="greaterThan">
      <formula>0</formula>
    </cfRule>
  </conditionalFormatting>
  <conditionalFormatting sqref="T8 T20">
    <cfRule type="expression" dxfId="48" priority="3" stopIfTrue="1">
      <formula>S9&lt;&gt;T8</formula>
    </cfRule>
  </conditionalFormatting>
  <conditionalFormatting sqref="S9">
    <cfRule type="expression" dxfId="49" priority="4" stopIfTrue="1">
      <formula>$S$9&lt;&gt;$T$8</formula>
    </cfRule>
  </conditionalFormatting>
  <conditionalFormatting sqref="U8 S10">
    <cfRule type="expression" dxfId="50" priority="5" stopIfTrue="1">
      <formula>$U$8&lt;&gt;$S$10</formula>
    </cfRule>
  </conditionalFormatting>
  <conditionalFormatting sqref="V8 S11">
    <cfRule type="expression" dxfId="51" priority="6" stopIfTrue="1">
      <formula>$V$8&lt;&gt;$S$11</formula>
    </cfRule>
  </conditionalFormatting>
  <conditionalFormatting sqref="U9 T10">
    <cfRule type="expression" dxfId="52" priority="7" stopIfTrue="1">
      <formula>$U$9&lt;&gt;$T$10</formula>
    </cfRule>
  </conditionalFormatting>
  <conditionalFormatting sqref="V9 T11">
    <cfRule type="expression" dxfId="53" priority="8" stopIfTrue="1">
      <formula>$V$9&lt;&gt;$T$11</formula>
    </cfRule>
  </conditionalFormatting>
  <conditionalFormatting sqref="V10 U11">
    <cfRule type="expression" dxfId="54" priority="9" stopIfTrue="1">
      <formula>$V$10&lt;&gt;$U$11</formula>
    </cfRule>
  </conditionalFormatting>
  <conditionalFormatting sqref="T14 S15">
    <cfRule type="expression" dxfId="55" priority="10" stopIfTrue="1">
      <formula>$S$15&lt;&gt;$T$14</formula>
    </cfRule>
  </conditionalFormatting>
  <conditionalFormatting sqref="U14 S16">
    <cfRule type="expression" dxfId="56" priority="11" stopIfTrue="1">
      <formula>$U$14&lt;&gt;$S$16</formula>
    </cfRule>
  </conditionalFormatting>
  <conditionalFormatting sqref="V14 S17">
    <cfRule type="expression" dxfId="57" priority="12" stopIfTrue="1">
      <formula>$V$14&lt;&gt;$S$17</formula>
    </cfRule>
  </conditionalFormatting>
  <conditionalFormatting sqref="U15 T16">
    <cfRule type="expression" dxfId="58" priority="13" stopIfTrue="1">
      <formula>$U$15&lt;&gt;$T$16</formula>
    </cfRule>
  </conditionalFormatting>
  <conditionalFormatting sqref="V15 T17">
    <cfRule type="expression" dxfId="59" priority="14" stopIfTrue="1">
      <formula>$V$15&lt;&gt;$T$17</formula>
    </cfRule>
  </conditionalFormatting>
  <conditionalFormatting sqref="V16 U17">
    <cfRule type="expression" dxfId="60" priority="15" stopIfTrue="1">
      <formula>$V$16&lt;&gt;$U$17</formula>
    </cfRule>
  </conditionalFormatting>
  <conditionalFormatting sqref="U20 S22">
    <cfRule type="expression" dxfId="61" priority="16" stopIfTrue="1">
      <formula>$U$20&lt;&gt;$S$22</formula>
    </cfRule>
  </conditionalFormatting>
  <conditionalFormatting sqref="V20 S23">
    <cfRule type="expression" dxfId="62" priority="17" stopIfTrue="1">
      <formula>$V$20&lt;&gt;$S$23</formula>
    </cfRule>
  </conditionalFormatting>
  <conditionalFormatting sqref="S21">
    <cfRule type="expression" dxfId="63" priority="18" stopIfTrue="1">
      <formula>T20&lt;&gt;S21</formula>
    </cfRule>
  </conditionalFormatting>
  <conditionalFormatting sqref="U21 T22">
    <cfRule type="expression" dxfId="64" priority="19" stopIfTrue="1">
      <formula>$U$21&lt;&gt;$T$22</formula>
    </cfRule>
  </conditionalFormatting>
  <conditionalFormatting sqref="V21 T23">
    <cfRule type="expression" dxfId="65" priority="20" stopIfTrue="1">
      <formula>$V$21&lt;&gt;$T$23</formula>
    </cfRule>
  </conditionalFormatting>
  <conditionalFormatting sqref="V22 U23">
    <cfRule type="expression" dxfId="66" priority="21" stopIfTrue="1">
      <formula>$V$22&lt;&gt;$U$23</formula>
    </cfRule>
  </conditionalFormatting>
  <printOptions horizontalCentered="1">
    <extLst>
      <ext uri="smNativeData">
        <pm:pageFlags xmlns:pm="smNativeData" id="1737317587" printRowHead="0" printColHead="0" printHeadLine="0" printFootLine="0" autoHeightHeader="0" autoHeightFooter="0" fitToPageBoth="0"/>
      </ext>
    </extLst>
  </printOptions>
  <pageMargins left="0.157639" right="0.157639" top="1.023611" bottom="0.196528" header="0.078472" footer="0.472222"/>
  <pageSetup paperSize="9" scale="39" fitToWidth="0" fitToHeight="1"/>
  <headerFooter>
    <extLst>
      <ext uri="smNativeData">
        <pm:header xmlns:pm="smNativeData" id="1737317587" l="56" r="56" t="56" b="56" borderId="0" fillId="0" vertical="0"/>
        <pm:footer xmlns:pm="smNativeData" id="1737317587" l="56" r="56" t="56" b="56" borderId="0" fillId="0" vertical="2"/>
        <pm:paperBin xmlns:pm="smNativeData" id="1737317587" Id="0" type="0" value="0"/>
        <pm:paperBin xmlns:pm="smNativeData" id="1737317587" Id="1" type="0" value="0"/>
      </ext>
    </extLst>
  </headerFooter>
  <drawing r:id="rId1"/>
  <legacyDrawing r:id="rId3"/>
  <extLst>
    <ext uri="smNativeData">
      <pm:sheetPrefs xmlns:pm="smNativeData" day="1737317587" outlineProtect="1" showHorizontalRuler="1" showVerticalRuler="1" showAltShade="0">
        <pm:shade id="0" type="0" fgLvl="100" fgClr="000000" bgLvl="100" bgClr="FFFFFF"/>
        <pm:shade id="1" type="0" fgLvl="100" fgClr="000000" bgLvl="100" bgClr="FFFFFF"/>
      </pm:sheetPrefs>
    </ext>
  </extLst>
</worksheet>
</file>

<file path=xl/worksheets/sheet7.xml><?xml version="1.0" encoding="utf-8"?>
<worksheet xmlns="http://schemas.openxmlformats.org/spreadsheetml/2006/main" xmlns:r="http://schemas.openxmlformats.org/officeDocument/2006/relationships" xmlns:mc="http://schemas.openxmlformats.org/markup-compatibility/2006">
  <dimension ref="B1:IV56"/>
  <sheetViews>
    <sheetView view="normal" topLeftCell="B1" workbookViewId="0">
      <selection activeCell="G33" sqref="G33:J33"/>
    </sheetView>
  </sheetViews>
  <sheetFormatPr defaultRowHeight="13.45"/>
  <cols>
    <col min="1" max="1" width="7.558559" hidden="1" customWidth="1" style="164">
      <extLst>
        <ext uri="smNativeData">
          <pm:columnDef xmlns:pm="smNativeData" id="1737317587" min="1" max="1" hidden="1" collapsedDB="0" collapsedOL="0"/>
        </ext>
      </extLst>
    </col>
    <col min="2" max="2" width="19.666667" customWidth="1" style="164"/>
    <col min="3" max="3" width="9.558559" hidden="1" customWidth="1" style="164">
      <extLst>
        <ext uri="smNativeData">
          <pm:columnDef xmlns:pm="smNativeData" id="1737317587" min="3" max="3" hidden="1" collapsedDB="0" collapsedOL="0"/>
        </ext>
      </extLst>
    </col>
    <col min="4" max="4" width="19.666667" customWidth="1" style="164"/>
    <col min="5" max="5" width="19.774775" customWidth="1" style="164"/>
    <col min="6" max="6" width="4.441441" customWidth="1" style="165"/>
    <col min="7" max="7" width="4.774775" customWidth="1" style="164"/>
    <col min="8" max="8" width="9.774775" customWidth="1" style="164"/>
    <col min="9" max="9" width="8.441441" customWidth="1" style="164"/>
    <col min="10" max="10" width="7.000000" customWidth="1" style="166"/>
    <col min="11" max="12" width="19.666667" customWidth="1" style="164"/>
    <col min="13" max="13" width="16.216216" hidden="1" customWidth="1" style="164">
      <extLst>
        <ext uri="smNativeData">
          <pm:columnDef xmlns:pm="smNativeData" id="1737317587" min="13" max="13" hidden="1" collapsedDB="0" collapsedOL="0"/>
        </ext>
      </extLst>
    </col>
    <col min="14" max="14" width="19.333333" customWidth="1" style="164"/>
    <col min="15" max="18" width="9.216216" customWidth="1" style="164"/>
    <col min="19" max="19" width="9.216216" customWidth="1" style="165"/>
    <col min="20" max="256" width="9.216216" customWidth="1" style="164"/>
    <col min="257" max="16384" width="9.216216" customWidth="1" style="7"/>
  </cols>
  <sheetData>
    <row r="1" spans="6:14" ht="12.75" customHeight="1">
      <c r="F1" s="230"/>
      <c r="H1" s="230"/>
      <c r="I1" s="228"/>
      <c r="J1" s="230"/>
      <c r="K1" s="225"/>
      <c r="L1" s="225"/>
      <c r="M1" s="229" t="s">
        <v>168</v>
      </c>
      <c r="N1" s="228"/>
    </row>
    <row r="2" spans="4:14" ht="12.75" customHeight="1">
      <c r="D2" s="223" t="s">
        <v>257</v>
      </c>
      <c r="E2" s="223"/>
      <c r="F2" s="223"/>
      <c r="G2" s="223"/>
      <c r="H2" s="227"/>
      <c r="I2" s="226"/>
      <c r="J2" s="224"/>
      <c r="K2" s="176"/>
      <c r="L2" s="225"/>
      <c r="M2" s="224"/>
      <c r="N2" s="224"/>
    </row>
    <row r="3" spans="4:256" ht="12.75" customHeight="1">
      <c r="D3" s="223"/>
      <c r="E3" s="223"/>
      <c r="F3" s="223"/>
      <c r="G3" s="223"/>
      <c r="H3" s="222" t="s">
        <v>170</v>
      </c>
      <c r="I3" s="222"/>
      <c r="J3" s="222"/>
      <c r="K3" s="221"/>
      <c r="L3" s="222" t="s">
        <v>171</v>
      </c>
      <c r="M3" s="221"/>
      <c r="N3" s="220" t="s">
        <v>172</v>
      </c>
      <c r="Q3" s="165"/>
      <c r="S3" s="164"/>
      <c r="IV3" s="7"/>
    </row>
    <row r="4" spans="2:256" ht="12.75" customHeight="1">
      <c r="B4" s="219"/>
      <c r="C4" s="219"/>
      <c r="D4" s="219"/>
      <c r="E4" s="219"/>
      <c r="F4" s="218"/>
      <c r="G4" s="218"/>
      <c r="H4" s="218" t="s">
        <v>0</v>
      </c>
      <c r="I4" s="218"/>
      <c r="J4" s="217"/>
      <c r="K4" s="217"/>
      <c r="L4" s="216" t="s">
        <v>124</v>
      </c>
      <c r="M4" s="215"/>
      <c r="N4" s="214" t="s">
        <v>173</v>
      </c>
      <c r="Q4" s="165"/>
      <c r="S4" s="164"/>
      <c r="IV4" s="7"/>
    </row>
    <row r="5" spans="2:14" ht="12.75" customHeight="1">
      <c r="B5" s="196" t="s">
        <v>174</v>
      </c>
      <c r="D5" s="196" t="s">
        <v>175</v>
      </c>
      <c r="E5" s="177" t="s">
        <v>176</v>
      </c>
      <c r="F5" s="177"/>
      <c r="G5" s="177"/>
      <c r="H5" s="167"/>
      <c r="I5" s="167"/>
      <c r="J5" s="167"/>
      <c r="K5" s="177" t="s">
        <v>176</v>
      </c>
      <c r="L5" s="177" t="s">
        <v>175</v>
      </c>
      <c r="M5" s="177"/>
      <c r="N5" s="167" t="s">
        <v>174</v>
      </c>
    </row>
    <row r="6" spans="6:10" ht="12.75" customHeight="1">
      <c r="F6" s="176"/>
      <c r="J6" s="164"/>
    </row>
    <row r="7" spans="6:10" ht="12.75" customHeight="1">
      <c r="F7" s="204" t="n">
        <v>1</v>
      </c>
      <c r="G7" s="191" t="s">
        <v>258</v>
      </c>
      <c r="H7" s="191"/>
      <c r="I7" s="191"/>
      <c r="J7" s="191"/>
    </row>
    <row r="8" spans="6:11" ht="12.75" customHeight="1">
      <c r="F8" s="202"/>
      <c r="J8" s="200"/>
      <c r="K8" s="213"/>
    </row>
    <row r="9" spans="2:14" ht="12.75" customHeight="1">
      <c r="B9" s="196"/>
      <c r="C9" s="196"/>
      <c r="D9" s="196"/>
      <c r="E9" s="190"/>
      <c r="F9" s="195"/>
      <c r="J9" s="198"/>
      <c r="K9" s="196" t="s">
        <v>259</v>
      </c>
      <c r="L9" s="196"/>
      <c r="M9" s="196"/>
      <c r="N9" s="196"/>
    </row>
    <row r="10" spans="2:14" ht="12.75" customHeight="1">
      <c r="B10" s="196"/>
      <c r="C10" s="196"/>
      <c r="D10" s="196"/>
      <c r="E10" s="207"/>
      <c r="F10" s="195"/>
      <c r="J10" s="198"/>
      <c r="K10" s="302"/>
      <c r="L10" s="189"/>
      <c r="M10" s="196"/>
      <c r="N10" s="196"/>
    </row>
    <row r="11" spans="2:14" ht="12.75" customHeight="1">
      <c r="B11" s="196"/>
      <c r="C11" s="196"/>
      <c r="D11" s="196"/>
      <c r="E11" s="189"/>
      <c r="F11" s="192" t="n">
        <v>2</v>
      </c>
      <c r="G11" s="191" t="s">
        <v>260</v>
      </c>
      <c r="H11" s="191"/>
      <c r="I11" s="191"/>
      <c r="J11" s="191"/>
      <c r="K11" s="199"/>
      <c r="L11" s="189"/>
      <c r="M11" s="196"/>
      <c r="N11" s="196"/>
    </row>
    <row r="12" spans="2:14" ht="12.75" customHeight="1">
      <c r="B12" s="196"/>
      <c r="C12" s="196"/>
      <c r="D12" s="196"/>
      <c r="E12" s="189"/>
      <c r="F12" s="206"/>
      <c r="G12" s="201"/>
      <c r="H12" s="201"/>
      <c r="I12" s="201"/>
      <c r="J12" s="201"/>
      <c r="K12" s="203"/>
      <c r="L12" s="189"/>
      <c r="M12" s="196"/>
      <c r="N12" s="196"/>
    </row>
    <row r="13" spans="2:14" ht="12.75" customHeight="1">
      <c r="B13" s="196"/>
      <c r="C13" s="196"/>
      <c r="D13" s="196"/>
      <c r="E13" s="189"/>
      <c r="F13" s="205"/>
      <c r="J13" s="164"/>
      <c r="K13" s="203"/>
      <c r="L13" s="189"/>
      <c r="M13" s="196"/>
      <c r="N13" s="196"/>
    </row>
    <row r="14" spans="2:14" ht="12.75" customHeight="1">
      <c r="B14" s="196"/>
      <c r="C14" s="196"/>
      <c r="D14" s="190" t="s">
        <v>261</v>
      </c>
      <c r="E14" s="189"/>
      <c r="F14" s="205"/>
      <c r="J14" s="164"/>
      <c r="K14" s="203"/>
      <c r="L14" s="212" t="s">
        <v>259</v>
      </c>
      <c r="M14" s="196"/>
      <c r="N14" s="196"/>
    </row>
    <row r="15" spans="2:14" ht="12.75" customHeight="1">
      <c r="B15" s="196"/>
      <c r="C15" s="196"/>
      <c r="D15" s="304"/>
      <c r="E15" s="189"/>
      <c r="F15" s="205"/>
      <c r="J15" s="164"/>
      <c r="K15" s="203"/>
      <c r="L15" s="302" t="s">
        <v>227</v>
      </c>
      <c r="M15" s="196"/>
      <c r="N15" s="196"/>
    </row>
    <row r="16" spans="2:14" ht="12.75" customHeight="1">
      <c r="B16" s="196"/>
      <c r="C16" s="196"/>
      <c r="D16" s="189"/>
      <c r="E16" s="189"/>
      <c r="F16" s="205"/>
      <c r="J16" s="164"/>
      <c r="K16" s="203"/>
      <c r="L16" s="199"/>
      <c r="M16" s="196"/>
      <c r="N16" s="196"/>
    </row>
    <row r="17" spans="2:14" ht="12.75" customHeight="1">
      <c r="B17" s="196"/>
      <c r="C17" s="196"/>
      <c r="D17" s="189"/>
      <c r="E17" s="189"/>
      <c r="F17" s="204" t="n">
        <v>3</v>
      </c>
      <c r="G17" s="191" t="s">
        <v>262</v>
      </c>
      <c r="H17" s="191"/>
      <c r="I17" s="191"/>
      <c r="J17" s="191"/>
      <c r="K17" s="203"/>
      <c r="L17" s="199"/>
      <c r="M17" s="196"/>
      <c r="N17" s="196"/>
    </row>
    <row r="18" spans="2:14" ht="12.75" customHeight="1">
      <c r="B18" s="196"/>
      <c r="C18" s="196"/>
      <c r="D18" s="189"/>
      <c r="E18" s="189"/>
      <c r="F18" s="202"/>
      <c r="G18" s="201"/>
      <c r="H18" s="201"/>
      <c r="I18" s="201"/>
      <c r="J18" s="200"/>
      <c r="K18" s="199"/>
      <c r="L18" s="199"/>
      <c r="M18" s="196"/>
      <c r="N18" s="196"/>
    </row>
    <row r="19" spans="2:14" ht="12.75" customHeight="1">
      <c r="B19" s="196"/>
      <c r="C19" s="196"/>
      <c r="D19" s="189"/>
      <c r="E19" s="197" t="s">
        <v>261</v>
      </c>
      <c r="F19" s="195"/>
      <c r="J19" s="198"/>
      <c r="K19" s="197" t="s">
        <v>261</v>
      </c>
      <c r="L19" s="199"/>
      <c r="M19" s="196"/>
      <c r="N19" s="196"/>
    </row>
    <row r="20" spans="2:14" ht="12.75" customHeight="1">
      <c r="B20" s="196"/>
      <c r="C20" s="196"/>
      <c r="D20" s="189"/>
      <c r="E20" s="196"/>
      <c r="F20" s="195"/>
      <c r="J20" s="164"/>
      <c r="K20" s="303"/>
      <c r="L20" s="203"/>
      <c r="M20" s="196"/>
      <c r="N20" s="196"/>
    </row>
    <row r="21" spans="2:14" ht="12.75" customHeight="1">
      <c r="B21" s="196"/>
      <c r="C21" s="196"/>
      <c r="D21" s="189"/>
      <c r="E21" s="196"/>
      <c r="F21" s="192" t="n">
        <v>4</v>
      </c>
      <c r="G21" s="191" t="s">
        <v>260</v>
      </c>
      <c r="H21" s="191"/>
      <c r="I21" s="191"/>
      <c r="J21" s="190"/>
      <c r="K21" s="189"/>
      <c r="L21" s="203"/>
      <c r="M21" s="196"/>
      <c r="N21" s="196"/>
    </row>
    <row r="22" spans="2:14" ht="12.75" customHeight="1">
      <c r="B22" s="211" t="s">
        <v>261</v>
      </c>
      <c r="C22" s="196"/>
      <c r="D22" s="189"/>
      <c r="E22" s="196"/>
      <c r="F22" s="205"/>
      <c r="J22" s="201"/>
      <c r="K22" s="196"/>
      <c r="L22" s="203"/>
      <c r="M22" s="196"/>
      <c r="N22" s="210" t="s">
        <v>259</v>
      </c>
    </row>
    <row r="23" spans="2:14" ht="12.75" customHeight="1">
      <c r="B23" s="209" t="s">
        <v>196</v>
      </c>
      <c r="C23" s="196"/>
      <c r="D23" s="189"/>
      <c r="E23" s="196"/>
      <c r="F23" s="204" t="n">
        <v>5</v>
      </c>
      <c r="G23" s="191" t="s">
        <v>263</v>
      </c>
      <c r="H23" s="191"/>
      <c r="I23" s="191"/>
      <c r="J23" s="191"/>
      <c r="K23" s="196"/>
      <c r="L23" s="203"/>
      <c r="M23" s="196"/>
      <c r="N23" s="208" t="s">
        <v>227</v>
      </c>
    </row>
    <row r="24" spans="2:14" ht="12.75" customHeight="1">
      <c r="B24" s="196"/>
      <c r="C24" s="196"/>
      <c r="D24" s="189"/>
      <c r="E24" s="196"/>
      <c r="F24" s="202"/>
      <c r="J24" s="200"/>
      <c r="K24" s="189"/>
      <c r="L24" s="203"/>
      <c r="M24" s="196"/>
      <c r="N24" s="196"/>
    </row>
    <row r="25" spans="2:14" ht="12.75" customHeight="1">
      <c r="B25" s="196"/>
      <c r="C25" s="196"/>
      <c r="D25" s="189"/>
      <c r="E25" s="196" t="s">
        <v>264</v>
      </c>
      <c r="F25" s="195"/>
      <c r="J25" s="198"/>
      <c r="K25" s="196" t="s">
        <v>265</v>
      </c>
      <c r="L25" s="203"/>
      <c r="M25" s="196"/>
      <c r="N25" s="196"/>
    </row>
    <row r="26" spans="2:14" ht="12.75" customHeight="1">
      <c r="B26" s="196"/>
      <c r="C26" s="196"/>
      <c r="D26" s="189"/>
      <c r="E26" s="207"/>
      <c r="F26" s="195"/>
      <c r="J26" s="198"/>
      <c r="K26" s="302" t="s">
        <v>192</v>
      </c>
      <c r="L26" s="199"/>
      <c r="M26" s="196"/>
      <c r="N26" s="196"/>
    </row>
    <row r="27" spans="2:14" ht="12.75" customHeight="1">
      <c r="B27" s="196"/>
      <c r="C27" s="196"/>
      <c r="D27" s="189"/>
      <c r="E27" s="189"/>
      <c r="F27" s="192" t="n">
        <v>6</v>
      </c>
      <c r="G27" s="191" t="s">
        <v>266</v>
      </c>
      <c r="H27" s="191"/>
      <c r="I27" s="191"/>
      <c r="J27" s="190"/>
      <c r="K27" s="199"/>
      <c r="L27" s="199"/>
      <c r="M27" s="196"/>
      <c r="N27" s="196"/>
    </row>
    <row r="28" spans="2:14" ht="12.75" customHeight="1">
      <c r="B28" s="196"/>
      <c r="C28" s="196"/>
      <c r="D28" s="189"/>
      <c r="E28" s="189"/>
      <c r="F28" s="206"/>
      <c r="G28" s="201"/>
      <c r="H28" s="201"/>
      <c r="I28" s="201"/>
      <c r="J28" s="201"/>
      <c r="K28" s="203"/>
      <c r="L28" s="199"/>
      <c r="M28" s="196"/>
      <c r="N28" s="196"/>
    </row>
    <row r="29" spans="2:14" ht="12.75" customHeight="1">
      <c r="B29" s="196"/>
      <c r="C29" s="196"/>
      <c r="D29" s="189"/>
      <c r="E29" s="189"/>
      <c r="F29" s="205"/>
      <c r="J29" s="164"/>
      <c r="K29" s="203"/>
      <c r="L29" s="199"/>
      <c r="M29" s="196"/>
      <c r="N29" s="196"/>
    </row>
    <row r="30" spans="2:14" ht="12.75" customHeight="1">
      <c r="B30" s="196"/>
      <c r="C30" s="196"/>
      <c r="D30" s="197" t="s">
        <v>264</v>
      </c>
      <c r="E30" s="189"/>
      <c r="F30" s="205"/>
      <c r="J30" s="164"/>
      <c r="K30" s="203"/>
      <c r="L30" s="197" t="s">
        <v>267</v>
      </c>
      <c r="M30" s="196"/>
      <c r="N30" s="196"/>
    </row>
    <row r="31" spans="2:14" ht="12.75" customHeight="1">
      <c r="B31" s="196"/>
      <c r="C31" s="196"/>
      <c r="D31" s="305"/>
      <c r="E31" s="189"/>
      <c r="F31" s="205"/>
      <c r="J31" s="164"/>
      <c r="K31" s="203"/>
      <c r="L31" s="189" t="s">
        <v>192</v>
      </c>
      <c r="M31" s="196"/>
      <c r="N31" s="196"/>
    </row>
    <row r="32" spans="2:14" ht="12.75" customHeight="1">
      <c r="B32" s="196"/>
      <c r="C32" s="196"/>
      <c r="D32" s="196"/>
      <c r="E32" s="189"/>
      <c r="F32" s="205"/>
      <c r="J32" s="164"/>
      <c r="K32" s="203"/>
      <c r="L32" s="189"/>
      <c r="M32" s="196"/>
      <c r="N32" s="196"/>
    </row>
    <row r="33" spans="2:17" ht="12.75" customHeight="1">
      <c r="B33" s="196"/>
      <c r="C33" s="196"/>
      <c r="D33" s="196"/>
      <c r="E33" s="189"/>
      <c r="F33" s="204" t="n">
        <v>7</v>
      </c>
      <c r="G33" s="191" t="s">
        <v>268</v>
      </c>
      <c r="H33" s="191"/>
      <c r="I33" s="191"/>
      <c r="J33" s="191"/>
      <c r="K33" s="203"/>
      <c r="L33" s="189"/>
      <c r="M33" s="196"/>
      <c r="N33" s="193"/>
      <c r="O33" s="169"/>
      <c r="P33" s="168"/>
      <c r="Q33" s="170"/>
    </row>
    <row r="34" spans="2:16" ht="12.75" customHeight="1">
      <c r="B34" s="196"/>
      <c r="C34" s="196"/>
      <c r="D34" s="196"/>
      <c r="E34" s="189"/>
      <c r="F34" s="202"/>
      <c r="G34" s="201"/>
      <c r="H34" s="201"/>
      <c r="I34" s="201"/>
      <c r="J34" s="200"/>
      <c r="K34" s="199"/>
      <c r="L34" s="189"/>
      <c r="M34" s="196"/>
      <c r="N34" s="193"/>
      <c r="O34" s="169"/>
      <c r="P34" s="168"/>
    </row>
    <row r="35" spans="2:16" ht="12.75" customHeight="1">
      <c r="B35" s="196"/>
      <c r="C35" s="196"/>
      <c r="D35" s="196"/>
      <c r="E35" s="197"/>
      <c r="F35" s="195"/>
      <c r="J35" s="198"/>
      <c r="K35" s="197" t="s">
        <v>267</v>
      </c>
      <c r="L35" s="189"/>
      <c r="M35" s="196"/>
      <c r="N35" s="193"/>
      <c r="O35" s="169"/>
      <c r="P35" s="168"/>
    </row>
    <row r="36" spans="6:18" ht="12.75" customHeight="1">
      <c r="F36" s="195"/>
      <c r="J36" s="164"/>
      <c r="K36" s="189"/>
      <c r="L36" s="188"/>
      <c r="M36" s="187"/>
      <c r="N36" s="187"/>
      <c r="O36" s="194"/>
      <c r="P36" s="194"/>
      <c r="R36" s="193"/>
    </row>
    <row r="37" spans="6:18">
      <c r="F37" s="192" t="n">
        <v>8</v>
      </c>
      <c r="G37" s="191" t="s">
        <v>260</v>
      </c>
      <c r="H37" s="191"/>
      <c r="I37" s="191"/>
      <c r="J37" s="190"/>
      <c r="K37" s="189"/>
      <c r="L37" s="188"/>
      <c r="M37" s="187"/>
      <c r="N37" s="187"/>
      <c r="O37" s="180"/>
      <c r="P37" s="180"/>
      <c r="R37" s="167"/>
    </row>
    <row r="38" spans="12:18">
      <c r="L38" s="183"/>
      <c r="M38" s="186"/>
      <c r="N38" s="181"/>
      <c r="O38" s="180"/>
      <c r="P38" s="180"/>
      <c r="R38" s="177"/>
    </row>
    <row r="39" spans="6:18">
      <c r="F39" s="185"/>
      <c r="G39" s="185"/>
      <c r="H39" s="170"/>
      <c r="I39" s="171"/>
      <c r="J39" s="184"/>
      <c r="K39" s="170"/>
      <c r="L39" s="183"/>
      <c r="M39" s="182"/>
      <c r="N39" s="181"/>
      <c r="O39" s="180"/>
      <c r="P39" s="180"/>
      <c r="Q39" s="179"/>
      <c r="R39" s="177"/>
    </row>
    <row r="40" spans="6:18">
      <c r="F40" s="164"/>
      <c r="H40" s="170"/>
      <c r="J40" s="169"/>
      <c r="K40" s="170"/>
      <c r="L40" s="183"/>
      <c r="M40" s="182"/>
      <c r="N40" s="181"/>
      <c r="O40" s="180"/>
      <c r="P40" s="180"/>
      <c r="Q40" s="179"/>
      <c r="R40" s="177"/>
    </row>
    <row r="41" spans="10:18">
      <c r="J41" s="169"/>
      <c r="K41" s="168"/>
      <c r="L41" s="183"/>
      <c r="M41" s="182"/>
      <c r="N41" s="181"/>
      <c r="O41" s="180"/>
      <c r="P41" s="180"/>
      <c r="Q41" s="179"/>
      <c r="R41" s="177"/>
    </row>
    <row r="42" spans="10:20">
      <c r="J42" s="169"/>
      <c r="K42" s="168"/>
      <c r="Q42" s="179"/>
      <c r="R42" s="177"/>
      <c r="S42" s="178"/>
      <c r="T42" s="178"/>
    </row>
    <row r="43" spans="10:22">
      <c r="J43" s="169"/>
      <c r="K43" s="168"/>
      <c r="Q43" s="179"/>
      <c r="R43" s="177"/>
      <c r="S43" s="178"/>
      <c r="T43" s="178"/>
      <c r="U43" s="177"/>
      <c r="V43" s="169"/>
    </row>
    <row r="44" spans="10:22">
      <c r="J44" s="169"/>
      <c r="K44" s="168"/>
      <c r="Q44" s="179"/>
      <c r="R44" s="177"/>
      <c r="S44" s="178"/>
      <c r="T44" s="178"/>
      <c r="U44" s="177"/>
      <c r="V44" s="169"/>
    </row>
    <row r="45" spans="10:20">
      <c r="J45" s="169"/>
      <c r="K45" s="168"/>
      <c r="M45" s="176"/>
      <c r="S45" s="164"/>
      <c r="T45" s="165"/>
    </row>
    <row r="46" spans="9:20">
      <c r="I46" s="168"/>
      <c r="J46" s="169"/>
      <c r="K46" s="168"/>
      <c r="M46" s="176"/>
      <c r="S46" s="164"/>
      <c r="T46" s="165"/>
    </row>
    <row r="47" spans="9:11">
      <c r="I47" s="168"/>
      <c r="J47" s="169"/>
      <c r="K47" s="168"/>
    </row>
    <row r="48" spans="9:12">
      <c r="I48" s="175"/>
      <c r="J48" s="174"/>
      <c r="K48" s="173"/>
      <c r="L48" s="172"/>
    </row>
    <row r="49" spans="9:12">
      <c r="I49" s="170"/>
      <c r="J49" s="171"/>
      <c r="K49" s="170"/>
      <c r="L49" s="168"/>
    </row>
    <row r="50" spans="9:12">
      <c r="I50" s="172"/>
      <c r="J50" s="168"/>
      <c r="K50" s="169"/>
      <c r="L50" s="168"/>
    </row>
    <row r="51" spans="9:12">
      <c r="I51" s="170"/>
      <c r="J51" s="171"/>
      <c r="K51" s="170"/>
      <c r="L51" s="168"/>
    </row>
    <row r="52" spans="9:12">
      <c r="I52" s="169"/>
      <c r="J52" s="168"/>
      <c r="K52" s="169"/>
      <c r="L52" s="168"/>
    </row>
    <row r="53" spans="9:12">
      <c r="I53" s="169"/>
      <c r="J53" s="168"/>
      <c r="K53" s="169"/>
      <c r="L53" s="168"/>
    </row>
    <row r="54" spans="9:12">
      <c r="I54" s="170"/>
      <c r="J54" s="171"/>
      <c r="K54" s="170"/>
      <c r="L54" s="168"/>
    </row>
    <row r="55" spans="9:12">
      <c r="I55" s="169"/>
      <c r="J55" s="168"/>
      <c r="K55" s="167"/>
      <c r="L55" s="167"/>
    </row>
    <row r="56" spans="9:12">
      <c r="I56" s="169"/>
      <c r="J56" s="168"/>
      <c r="K56" s="167"/>
      <c r="L56" s="167"/>
    </row>
  </sheetData>
  <mergeCells count="12">
    <mergeCell ref="D2:G3"/>
    <mergeCell ref="G7:J7"/>
    <mergeCell ref="G11:J11"/>
    <mergeCell ref="G17:J17"/>
    <mergeCell ref="G21:J21"/>
    <mergeCell ref="G23:J23"/>
    <mergeCell ref="G27:J27"/>
    <mergeCell ref="G33:J33"/>
    <mergeCell ref="G37:J37"/>
    <mergeCell ref="K48:L48"/>
    <mergeCell ref="K55:L55"/>
    <mergeCell ref="K56:L56"/>
  </mergeCells>
  <printOptions>
    <extLst>
      <ext uri="smNativeData">
        <pm:pageFlags xmlns:pm="smNativeData" id="1737317587" printRowHead="0" printColHead="0" printHeadLine="0" printFootLine="0" autoHeightHeader="0" autoHeightFooter="0" fitToPageBoth="0"/>
      </ext>
    </extLst>
  </printOptions>
  <pageMargins left="0.750000" right="0.750000" top="1.000000" bottom="1.000000" header="0.000000" footer="0.000000"/>
  <pageSetup paperSize="9" scale="82" fitToWidth="0" fitToHeight="1" orientation="landscape"/>
  <headerFooter>
    <extLst>
      <ext uri="smNativeData">
        <pm:header xmlns:pm="smNativeData" id="1737317587" l="56" r="56" t="56" b="56" borderId="0" fillId="0" vertical="0"/>
        <pm:footer xmlns:pm="smNativeData" id="1737317587" l="56" r="56" t="56" b="56" borderId="0" fillId="0" vertical="2"/>
        <pm:paperBin xmlns:pm="smNativeData" id="1737317587" Id="0" type="0" value="0"/>
        <pm:paperBin xmlns:pm="smNativeData" id="1737317587" Id="1" type="0" value="0"/>
      </ext>
    </extLst>
  </headerFooter>
  <rowBreaks count="1" manualBreakCount="1">
    <brk id="41" man="1"/>
  </rowBreaks>
  <drawing r:id="rId1"/>
  <legacyDrawing r:id="rId3"/>
  <extLst>
    <ext uri="smNativeData">
      <pm:sheetPrefs xmlns:pm="smNativeData" day="1737317587"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Gorazd</cp:lastModifiedBy>
  <cp:revision>0</cp:revision>
  <dcterms:created xsi:type="dcterms:W3CDTF">2024-10-12T17:07:51Z</dcterms:created>
  <dcterms:modified xsi:type="dcterms:W3CDTF">2025-01-19T20:13:07Z</dcterms:modified>
</cp:coreProperties>
</file>